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enst17\Desktop\道路第27号_単抜\数量\"/>
    </mc:Choice>
  </mc:AlternateContent>
  <bookViews>
    <workbookView xWindow="28680" yWindow="-1575" windowWidth="29040" windowHeight="15840" tabRatio="707"/>
  </bookViews>
  <sheets>
    <sheet name="側溝改良" sheetId="17" r:id="rId1"/>
    <sheet name="土工土量表" sheetId="10" r:id="rId2"/>
    <sheet name="面積・体積計算表" sheetId="16" r:id="rId3"/>
  </sheets>
  <definedNames>
    <definedName name="_xlnm.Print_Area" localSheetId="0">側溝改良!$A$1:$AD$106</definedName>
    <definedName name="_xlnm.Print_Area" localSheetId="1">土工土量表!$A$1:$F$208</definedName>
    <definedName name="_xlnm.Print_Area" localSheetId="2">面積・体積計算表!$A$1:$F$29</definedName>
    <definedName name="_xlnm.Print_Titles" localSheetId="0">側溝改良!$A:$AE,側溝改良!$1:$5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8" i="17" l="1"/>
  <c r="H95" i="17"/>
  <c r="H85" i="17"/>
  <c r="T81" i="17"/>
  <c r="H81" i="17" s="1"/>
  <c r="H80" i="17"/>
  <c r="H76" i="17"/>
  <c r="T73" i="17"/>
  <c r="H73" i="17"/>
  <c r="T72" i="17"/>
  <c r="H70" i="17"/>
  <c r="T68" i="17"/>
  <c r="H66" i="17"/>
  <c r="H59" i="17"/>
  <c r="H55" i="17"/>
  <c r="H53" i="17"/>
  <c r="T51" i="17"/>
  <c r="H51" i="17" s="1"/>
  <c r="H49" i="17"/>
  <c r="T31" i="17"/>
  <c r="H29" i="17" s="1"/>
  <c r="T29" i="17"/>
  <c r="T33" i="17" s="1"/>
  <c r="T25" i="17"/>
  <c r="T22" i="17"/>
  <c r="H21" i="17" s="1"/>
  <c r="H17" i="17"/>
  <c r="H12" i="17"/>
  <c r="T8" i="17"/>
  <c r="T16" i="17" s="1"/>
  <c r="E130" i="10"/>
  <c r="E26" i="10"/>
  <c r="H25" i="17" l="1"/>
  <c r="T45" i="17"/>
  <c r="H44" i="17" s="1"/>
  <c r="H8" i="17"/>
  <c r="H15" i="17"/>
  <c r="T20" i="17"/>
  <c r="H19" i="17" s="1"/>
  <c r="D202" i="10"/>
  <c r="E202" i="10" s="1"/>
  <c r="D200" i="10"/>
  <c r="E200" i="10" s="1"/>
  <c r="D198" i="10"/>
  <c r="E198" i="10" s="1"/>
  <c r="D196" i="10"/>
  <c r="E196" i="10" s="1"/>
  <c r="D194" i="10"/>
  <c r="E194" i="10" s="1"/>
  <c r="D192" i="10"/>
  <c r="E192" i="10" s="1"/>
  <c r="D190" i="10"/>
  <c r="E190" i="10" s="1"/>
  <c r="T47" i="17" l="1"/>
  <c r="H46" i="17" s="1"/>
  <c r="E206" i="10"/>
  <c r="D177" i="10" l="1"/>
  <c r="E177" i="10" s="1"/>
  <c r="D175" i="10"/>
  <c r="E175" i="10" s="1"/>
  <c r="D173" i="10"/>
  <c r="E173" i="10" s="1"/>
  <c r="E171" i="10"/>
  <c r="D171" i="10"/>
  <c r="D169" i="10"/>
  <c r="E169" i="10" s="1"/>
  <c r="D167" i="10"/>
  <c r="E167" i="10" s="1"/>
  <c r="E165" i="10"/>
  <c r="D165" i="10"/>
  <c r="E181" i="10" l="1"/>
  <c r="D22" i="16" l="1"/>
  <c r="E22" i="16" s="1"/>
  <c r="D20" i="16"/>
  <c r="E20" i="16" s="1"/>
  <c r="D18" i="16"/>
  <c r="E18" i="16" s="1"/>
  <c r="D16" i="16"/>
  <c r="E16" i="16" s="1"/>
  <c r="D14" i="16"/>
  <c r="E14" i="16" s="1"/>
  <c r="D12" i="16"/>
  <c r="E12" i="16" s="1"/>
  <c r="D10" i="16"/>
  <c r="E10" i="16" s="1"/>
  <c r="E26" i="16" l="1"/>
  <c r="T93" i="17" s="1"/>
  <c r="H93" i="17" s="1"/>
  <c r="D152" i="10"/>
  <c r="E152" i="10" s="1"/>
  <c r="D150" i="10"/>
  <c r="E150" i="10" s="1"/>
  <c r="D148" i="10"/>
  <c r="E148" i="10" s="1"/>
  <c r="D146" i="10"/>
  <c r="E146" i="10" s="1"/>
  <c r="D144" i="10"/>
  <c r="E144" i="10" s="1"/>
  <c r="D142" i="10"/>
  <c r="E142" i="10" s="1"/>
  <c r="D140" i="10"/>
  <c r="E140" i="10" s="1"/>
  <c r="D88" i="10"/>
  <c r="E88" i="10" s="1"/>
  <c r="D90" i="10"/>
  <c r="E90" i="10" s="1"/>
  <c r="D92" i="10"/>
  <c r="E92" i="10" s="1"/>
  <c r="D94" i="10"/>
  <c r="E94" i="10" s="1"/>
  <c r="D96" i="10"/>
  <c r="E96" i="10" s="1"/>
  <c r="D98" i="10"/>
  <c r="E98" i="10" s="1"/>
  <c r="D100" i="10"/>
  <c r="E100" i="10" s="1"/>
  <c r="D48" i="10"/>
  <c r="E48" i="10" s="1"/>
  <c r="D46" i="10"/>
  <c r="E46" i="10" s="1"/>
  <c r="D44" i="10"/>
  <c r="E44" i="10" s="1"/>
  <c r="D42" i="10"/>
  <c r="E42" i="10" s="1"/>
  <c r="D40" i="10"/>
  <c r="E40" i="10" s="1"/>
  <c r="D38" i="10"/>
  <c r="E38" i="10" s="1"/>
  <c r="D36" i="10"/>
  <c r="E36" i="10" s="1"/>
  <c r="E156" i="10" l="1"/>
  <c r="E104" i="10"/>
  <c r="E52" i="10"/>
  <c r="D126" i="10" l="1"/>
  <c r="E126" i="10" s="1"/>
  <c r="D124" i="10"/>
  <c r="E124" i="10" s="1"/>
  <c r="D122" i="10"/>
  <c r="E122" i="10" s="1"/>
  <c r="D120" i="10"/>
  <c r="E120" i="10" s="1"/>
  <c r="D118" i="10"/>
  <c r="E118" i="10" s="1"/>
  <c r="D116" i="10"/>
  <c r="E116" i="10" s="1"/>
  <c r="D114" i="10"/>
  <c r="E114" i="10" s="1"/>
  <c r="D74" i="10"/>
  <c r="E74" i="10" s="1"/>
  <c r="D72" i="10"/>
  <c r="E72" i="10" s="1"/>
  <c r="D70" i="10"/>
  <c r="E70" i="10" s="1"/>
  <c r="D68" i="10"/>
  <c r="E68" i="10" s="1"/>
  <c r="D66" i="10"/>
  <c r="E66" i="10" s="1"/>
  <c r="D64" i="10"/>
  <c r="E64" i="10" s="1"/>
  <c r="D62" i="10"/>
  <c r="E62" i="10" s="1"/>
  <c r="D22" i="10"/>
  <c r="E22" i="10" s="1"/>
  <c r="D20" i="10"/>
  <c r="E20" i="10" s="1"/>
  <c r="D18" i="10"/>
  <c r="E18" i="10" s="1"/>
  <c r="D16" i="10"/>
  <c r="E16" i="10" s="1"/>
  <c r="D14" i="10"/>
  <c r="E14" i="10" s="1"/>
  <c r="D12" i="10"/>
  <c r="E12" i="10" s="1"/>
  <c r="D10" i="10"/>
  <c r="E10" i="10" s="1"/>
  <c r="E78" i="10" l="1"/>
</calcChain>
</file>

<file path=xl/sharedStrings.xml><?xml version="1.0" encoding="utf-8"?>
<sst xmlns="http://schemas.openxmlformats.org/spreadsheetml/2006/main" count="322" uniqueCount="134">
  <si>
    <t>床堀</t>
    <rPh sb="0" eb="2">
      <t>トコホリ</t>
    </rPh>
    <phoneticPr fontId="1"/>
  </si>
  <si>
    <t>作業土工</t>
    <rPh sb="0" eb="4">
      <t>サギョウドコウ</t>
    </rPh>
    <phoneticPr fontId="1"/>
  </si>
  <si>
    <t>舗装工</t>
    <rPh sb="0" eb="3">
      <t>ホソウコウ</t>
    </rPh>
    <phoneticPr fontId="1"/>
  </si>
  <si>
    <t>m2</t>
    <phoneticPr fontId="1"/>
  </si>
  <si>
    <t>m</t>
    <phoneticPr fontId="1"/>
  </si>
  <si>
    <t>数　量</t>
    <rPh sb="0" eb="1">
      <t>カズ</t>
    </rPh>
    <rPh sb="2" eb="3">
      <t>リョウ</t>
    </rPh>
    <phoneticPr fontId="1"/>
  </si>
  <si>
    <t>m3</t>
    <phoneticPr fontId="1"/>
  </si>
  <si>
    <t>名　　　称</t>
    <rPh sb="0" eb="1">
      <t>ナ</t>
    </rPh>
    <rPh sb="4" eb="5">
      <t>ショウ</t>
    </rPh>
    <phoneticPr fontId="1"/>
  </si>
  <si>
    <t>数　量</t>
    <phoneticPr fontId="1"/>
  </si>
  <si>
    <t>計　算　式</t>
    <rPh sb="0" eb="1">
      <t>ケイ</t>
    </rPh>
    <rPh sb="2" eb="3">
      <t>サン</t>
    </rPh>
    <rPh sb="4" eb="5">
      <t>シキ</t>
    </rPh>
    <phoneticPr fontId="1"/>
  </si>
  <si>
    <t>実　施　数　量</t>
    <rPh sb="0" eb="1">
      <t>ジツ</t>
    </rPh>
    <rPh sb="2" eb="3">
      <t>シ</t>
    </rPh>
    <rPh sb="4" eb="5">
      <t>カズ</t>
    </rPh>
    <rPh sb="6" eb="7">
      <t>リョウ</t>
    </rPh>
    <phoneticPr fontId="1"/>
  </si>
  <si>
    <t>変　更　設　計</t>
    <rPh sb="0" eb="1">
      <t>ヘン</t>
    </rPh>
    <rPh sb="2" eb="3">
      <t>サラ</t>
    </rPh>
    <rPh sb="4" eb="5">
      <t>セツ</t>
    </rPh>
    <rPh sb="6" eb="7">
      <t>ケイ</t>
    </rPh>
    <phoneticPr fontId="1"/>
  </si>
  <si>
    <t>直接工事費</t>
    <rPh sb="0" eb="2">
      <t>チョクセツ</t>
    </rPh>
    <rPh sb="2" eb="5">
      <t>コウジヒ</t>
    </rPh>
    <phoneticPr fontId="1"/>
  </si>
  <si>
    <t>数量総括表</t>
    <rPh sb="0" eb="2">
      <t>スウリョウ</t>
    </rPh>
    <rPh sb="2" eb="5">
      <t>ソウカツヒョウ</t>
    </rPh>
    <phoneticPr fontId="1"/>
  </si>
  <si>
    <t>m3</t>
  </si>
  <si>
    <t>埋戻し</t>
    <rPh sb="0" eb="2">
      <t>ウメモド</t>
    </rPh>
    <phoneticPr fontId="1"/>
  </si>
  <si>
    <t>ARC-40</t>
    <phoneticPr fontId="1"/>
  </si>
  <si>
    <t>転用土</t>
    <rPh sb="0" eb="2">
      <t>テンヨウ</t>
    </rPh>
    <rPh sb="2" eb="3">
      <t>ド</t>
    </rPh>
    <phoneticPr fontId="1"/>
  </si>
  <si>
    <t>購入土</t>
    <rPh sb="0" eb="2">
      <t>コウニュウ</t>
    </rPh>
    <rPh sb="2" eb="3">
      <t>ツチ</t>
    </rPh>
    <phoneticPr fontId="1"/>
  </si>
  <si>
    <t>　ARC-40</t>
    <phoneticPr fontId="1"/>
  </si>
  <si>
    <t>土砂等運搬</t>
    <rPh sb="0" eb="3">
      <t>ドシャトウ</t>
    </rPh>
    <rPh sb="3" eb="5">
      <t>ウンパン</t>
    </rPh>
    <phoneticPr fontId="1"/>
  </si>
  <si>
    <t>残土処分</t>
    <rPh sb="0" eb="2">
      <t>ザンド</t>
    </rPh>
    <rPh sb="2" eb="4">
      <t>ショブン</t>
    </rPh>
    <phoneticPr fontId="1"/>
  </si>
  <si>
    <t>〃</t>
    <phoneticPr fontId="1"/>
  </si>
  <si>
    <t>構造物撤去</t>
    <rPh sb="0" eb="3">
      <t>コウゾウブツ</t>
    </rPh>
    <rPh sb="3" eb="5">
      <t>テッキョ</t>
    </rPh>
    <phoneticPr fontId="1"/>
  </si>
  <si>
    <t>アスファルト</t>
    <phoneticPr fontId="1"/>
  </si>
  <si>
    <t>As殻運搬</t>
    <rPh sb="2" eb="3">
      <t>ガラ</t>
    </rPh>
    <rPh sb="3" eb="5">
      <t>ウンパン</t>
    </rPh>
    <phoneticPr fontId="1"/>
  </si>
  <si>
    <t>As殻処分</t>
    <rPh sb="2" eb="3">
      <t>ガラ</t>
    </rPh>
    <rPh sb="3" eb="5">
      <t>ショブン</t>
    </rPh>
    <phoneticPr fontId="1"/>
  </si>
  <si>
    <t>As殻運搬×2.35</t>
    <rPh sb="2" eb="3">
      <t>ガラ</t>
    </rPh>
    <rPh sb="3" eb="5">
      <t>ウンパン</t>
    </rPh>
    <phoneticPr fontId="1"/>
  </si>
  <si>
    <t>t</t>
    <phoneticPr fontId="1"/>
  </si>
  <si>
    <t>コンクリート</t>
    <phoneticPr fontId="1"/>
  </si>
  <si>
    <t>Co構造物取壊し</t>
    <rPh sb="2" eb="5">
      <t>コウゾウブツ</t>
    </rPh>
    <rPh sb="5" eb="7">
      <t>トリコワ</t>
    </rPh>
    <phoneticPr fontId="1"/>
  </si>
  <si>
    <t>Co殻運搬</t>
    <rPh sb="2" eb="3">
      <t>ガラ</t>
    </rPh>
    <rPh sb="3" eb="5">
      <t>ウンパン</t>
    </rPh>
    <phoneticPr fontId="1"/>
  </si>
  <si>
    <t>排水構造物工</t>
    <rPh sb="0" eb="2">
      <t>ハイスイ</t>
    </rPh>
    <rPh sb="2" eb="5">
      <t>コウゾウブツ</t>
    </rPh>
    <rPh sb="5" eb="6">
      <t>コウ</t>
    </rPh>
    <phoneticPr fontId="1"/>
  </si>
  <si>
    <t>調整コンクリート</t>
    <rPh sb="0" eb="2">
      <t>チョウセイ</t>
    </rPh>
    <phoneticPr fontId="1"/>
  </si>
  <si>
    <t>枚</t>
    <rPh sb="0" eb="1">
      <t>マイ</t>
    </rPh>
    <phoneticPr fontId="1"/>
  </si>
  <si>
    <t>集水桝</t>
    <rPh sb="0" eb="3">
      <t>シュウスイマス</t>
    </rPh>
    <phoneticPr fontId="1"/>
  </si>
  <si>
    <t>基</t>
    <rPh sb="0" eb="1">
      <t>キ</t>
    </rPh>
    <phoneticPr fontId="1"/>
  </si>
  <si>
    <t>計画平面図より</t>
    <rPh sb="0" eb="2">
      <t>ケイカク</t>
    </rPh>
    <rPh sb="2" eb="5">
      <t>ヘイメンズ</t>
    </rPh>
    <phoneticPr fontId="1"/>
  </si>
  <si>
    <t>下層路盤</t>
    <rPh sb="0" eb="4">
      <t>カソウロバン</t>
    </rPh>
    <phoneticPr fontId="1"/>
  </si>
  <si>
    <t>　　　　　　2次製品</t>
    <rPh sb="7" eb="8">
      <t>ジ</t>
    </rPh>
    <rPh sb="8" eb="10">
      <t>セイヒン</t>
    </rPh>
    <phoneticPr fontId="1"/>
  </si>
  <si>
    <t>18-8-25</t>
    <phoneticPr fontId="1"/>
  </si>
  <si>
    <t>蓋　コンクリート</t>
    <rPh sb="0" eb="1">
      <t>フタ</t>
    </rPh>
    <phoneticPr fontId="1"/>
  </si>
  <si>
    <t>蓋　グレーチング</t>
    <rPh sb="0" eb="1">
      <t>フタ</t>
    </rPh>
    <phoneticPr fontId="1"/>
  </si>
  <si>
    <t>区画線工</t>
    <rPh sb="0" eb="4">
      <t>クカクセンコウ</t>
    </rPh>
    <phoneticPr fontId="1"/>
  </si>
  <si>
    <t>外側線設置図より</t>
    <rPh sb="0" eb="3">
      <t>ガイソクセン</t>
    </rPh>
    <rPh sb="3" eb="5">
      <t>セッチ</t>
    </rPh>
    <rPh sb="5" eb="6">
      <t>ズ</t>
    </rPh>
    <phoneticPr fontId="1"/>
  </si>
  <si>
    <t>Σ</t>
    <phoneticPr fontId="1"/>
  </si>
  <si>
    <t>※有筋</t>
    <rPh sb="1" eb="3">
      <t>ユウキン</t>
    </rPh>
    <phoneticPr fontId="1"/>
  </si>
  <si>
    <t>有筋</t>
    <rPh sb="0" eb="2">
      <t>ユウキン</t>
    </rPh>
    <phoneticPr fontId="1"/>
  </si>
  <si>
    <t>図面より</t>
    <rPh sb="0" eb="2">
      <t>ズメン</t>
    </rPh>
    <phoneticPr fontId="1"/>
  </si>
  <si>
    <t>道路部</t>
    <rPh sb="0" eb="2">
      <t>ドウロ</t>
    </rPh>
    <rPh sb="2" eb="3">
      <t>ブ</t>
    </rPh>
    <phoneticPr fontId="1"/>
  </si>
  <si>
    <t>自由勾配側溝側溝</t>
    <rPh sb="6" eb="8">
      <t>ソッコウ</t>
    </rPh>
    <phoneticPr fontId="1"/>
  </si>
  <si>
    <t>仮設工</t>
    <rPh sb="0" eb="2">
      <t>カセツ</t>
    </rPh>
    <rPh sb="2" eb="3">
      <t>コウ</t>
    </rPh>
    <phoneticPr fontId="1"/>
  </si>
  <si>
    <t>ポンプ設置</t>
    <rPh sb="3" eb="5">
      <t>セッチ</t>
    </rPh>
    <phoneticPr fontId="1"/>
  </si>
  <si>
    <t>箇所</t>
    <rPh sb="0" eb="2">
      <t>カショ</t>
    </rPh>
    <phoneticPr fontId="1"/>
  </si>
  <si>
    <t>ポンプ運転</t>
    <rPh sb="3" eb="5">
      <t>ウンテン</t>
    </rPh>
    <phoneticPr fontId="1"/>
  </si>
  <si>
    <t>日</t>
    <rPh sb="0" eb="1">
      <t>ニチ</t>
    </rPh>
    <phoneticPr fontId="1"/>
  </si>
  <si>
    <t>日数算出表より</t>
    <rPh sb="0" eb="2">
      <t>ニッスウ</t>
    </rPh>
    <rPh sb="2" eb="4">
      <t>サンシュツ</t>
    </rPh>
    <rPh sb="4" eb="5">
      <t>ヒョウ</t>
    </rPh>
    <phoneticPr fontId="1"/>
  </si>
  <si>
    <t>交通誘導員B</t>
    <rPh sb="0" eb="5">
      <t>コウツウユウドウイン</t>
    </rPh>
    <phoneticPr fontId="1"/>
  </si>
  <si>
    <t>人日</t>
    <rPh sb="0" eb="2">
      <t>ニンニチ</t>
    </rPh>
    <phoneticPr fontId="1"/>
  </si>
  <si>
    <t>（床堀‐転用土）</t>
    <rPh sb="1" eb="3">
      <t>トコホリ</t>
    </rPh>
    <rPh sb="4" eb="6">
      <t>テンヨウ</t>
    </rPh>
    <rPh sb="6" eb="7">
      <t>ツチ</t>
    </rPh>
    <phoneticPr fontId="1"/>
  </si>
  <si>
    <t>W45cm  白　実線</t>
    <rPh sb="7" eb="8">
      <t>シロ</t>
    </rPh>
    <rPh sb="9" eb="11">
      <t>ジッセン</t>
    </rPh>
    <phoneticPr fontId="1"/>
  </si>
  <si>
    <t>計 算 対 照 番 号</t>
    <rPh sb="0" eb="1">
      <t>ケイ</t>
    </rPh>
    <rPh sb="2" eb="3">
      <t>サン</t>
    </rPh>
    <rPh sb="4" eb="5">
      <t>タイ</t>
    </rPh>
    <rPh sb="6" eb="7">
      <t>アキラ</t>
    </rPh>
    <rPh sb="8" eb="9">
      <t>バン</t>
    </rPh>
    <rPh sb="10" eb="11">
      <t>ゴウ</t>
    </rPh>
    <phoneticPr fontId="11"/>
  </si>
  <si>
    <t>床掘</t>
    <rPh sb="0" eb="2">
      <t>トコボリ</t>
    </rPh>
    <phoneticPr fontId="14"/>
  </si>
  <si>
    <t>及　 び　 名　 称</t>
    <rPh sb="0" eb="1">
      <t>オヨ</t>
    </rPh>
    <rPh sb="6" eb="7">
      <t>ナ</t>
    </rPh>
    <rPh sb="9" eb="10">
      <t>ショウ</t>
    </rPh>
    <phoneticPr fontId="11"/>
  </si>
  <si>
    <t>平　均</t>
    <rPh sb="0" eb="3">
      <t>ヘイキン</t>
    </rPh>
    <phoneticPr fontId="11"/>
  </si>
  <si>
    <t>測　　点</t>
    <rPh sb="0" eb="4">
      <t>ソクテン</t>
    </rPh>
    <phoneticPr fontId="11"/>
  </si>
  <si>
    <t>距　離</t>
    <rPh sb="0" eb="3">
      <t>キョリ</t>
    </rPh>
    <phoneticPr fontId="11"/>
  </si>
  <si>
    <t>断面積</t>
    <rPh sb="0" eb="1">
      <t>ダン</t>
    </rPh>
    <rPh sb="1" eb="3">
      <t>メンセキ</t>
    </rPh>
    <phoneticPr fontId="14"/>
  </si>
  <si>
    <t>床掘土量</t>
    <rPh sb="0" eb="2">
      <t>トコボリ</t>
    </rPh>
    <rPh sb="2" eb="4">
      <t>ドリョウ</t>
    </rPh>
    <phoneticPr fontId="14"/>
  </si>
  <si>
    <t>備　 考</t>
    <rPh sb="0" eb="1">
      <t>ビ</t>
    </rPh>
    <rPh sb="3" eb="4">
      <t>コウ</t>
    </rPh>
    <phoneticPr fontId="11"/>
  </si>
  <si>
    <t>NO.0</t>
    <phoneticPr fontId="4"/>
  </si>
  <si>
    <t>NO.-1</t>
    <phoneticPr fontId="14"/>
  </si>
  <si>
    <t>NO.-1-2.00</t>
    <phoneticPr fontId="4"/>
  </si>
  <si>
    <t>NO.-1-10.00</t>
    <phoneticPr fontId="4"/>
  </si>
  <si>
    <t>NO.-2</t>
    <phoneticPr fontId="4"/>
  </si>
  <si>
    <t>NO.-2-3.00</t>
    <phoneticPr fontId="4"/>
  </si>
  <si>
    <t>NO.-2-8.56</t>
    <phoneticPr fontId="4"/>
  </si>
  <si>
    <t>埋戻し　転用土</t>
    <rPh sb="0" eb="2">
      <t>ウメモド</t>
    </rPh>
    <rPh sb="4" eb="7">
      <t>テンヨウド</t>
    </rPh>
    <phoneticPr fontId="14"/>
  </si>
  <si>
    <t>市道アスファルト取壊し面積</t>
    <rPh sb="0" eb="2">
      <t>シドウ</t>
    </rPh>
    <rPh sb="8" eb="10">
      <t>トリコワ</t>
    </rPh>
    <rPh sb="11" eb="13">
      <t>メンセキ</t>
    </rPh>
    <phoneticPr fontId="14"/>
  </si>
  <si>
    <t>幅</t>
    <rPh sb="0" eb="1">
      <t>ハバ</t>
    </rPh>
    <phoneticPr fontId="14"/>
  </si>
  <si>
    <t>面積</t>
    <rPh sb="0" eb="2">
      <t>メンセキ</t>
    </rPh>
    <phoneticPr fontId="14"/>
  </si>
  <si>
    <t>土工</t>
    <rPh sb="0" eb="2">
      <t>ドコウ</t>
    </rPh>
    <phoneticPr fontId="1"/>
  </si>
  <si>
    <t>掘削</t>
    <rPh sb="0" eb="2">
      <t>クッサク</t>
    </rPh>
    <phoneticPr fontId="1"/>
  </si>
  <si>
    <t>＊民地部</t>
    <rPh sb="1" eb="3">
      <t>ミンチ</t>
    </rPh>
    <rPh sb="3" eb="4">
      <t>ブ</t>
    </rPh>
    <phoneticPr fontId="1"/>
  </si>
  <si>
    <t>土工土量表より</t>
    <rPh sb="0" eb="2">
      <t>ドコウ</t>
    </rPh>
    <rPh sb="2" eb="5">
      <t>ドリョウヒョウ</t>
    </rPh>
    <phoneticPr fontId="1"/>
  </si>
  <si>
    <t>＊小規模</t>
    <rPh sb="1" eb="4">
      <t>ショウキボ</t>
    </rPh>
    <phoneticPr fontId="1"/>
  </si>
  <si>
    <t>t=5cm</t>
    <phoneticPr fontId="1"/>
  </si>
  <si>
    <t>VS300×300</t>
    <phoneticPr fontId="1"/>
  </si>
  <si>
    <t>48.56×0.8</t>
    <phoneticPr fontId="1"/>
  </si>
  <si>
    <t>48.56×0.2</t>
    <phoneticPr fontId="1"/>
  </si>
  <si>
    <t>グレーチング蓋(枠内寸法500*500用)T-25</t>
    <rPh sb="6" eb="7">
      <t>フタ</t>
    </rPh>
    <rPh sb="8" eb="12">
      <t>ワクナイスンポウ</t>
    </rPh>
    <rPh sb="19" eb="20">
      <t>ヨウ</t>
    </rPh>
    <phoneticPr fontId="1"/>
  </si>
  <si>
    <t>Co殻処分</t>
    <rPh sb="2" eb="3">
      <t>ガラ</t>
    </rPh>
    <rPh sb="3" eb="5">
      <t>ショブン</t>
    </rPh>
    <phoneticPr fontId="1"/>
  </si>
  <si>
    <t>路肩盛土</t>
    <rPh sb="0" eb="2">
      <t>ロカタ</t>
    </rPh>
    <rPh sb="2" eb="4">
      <t>モリド</t>
    </rPh>
    <phoneticPr fontId="1"/>
  </si>
  <si>
    <t>As切断</t>
    <rPh sb="2" eb="4">
      <t>セツダン</t>
    </rPh>
    <phoneticPr fontId="1"/>
  </si>
  <si>
    <t>As剥ぎ取り</t>
    <rPh sb="2" eb="3">
      <t>ハ</t>
    </rPh>
    <rPh sb="4" eb="5">
      <t>ト</t>
    </rPh>
    <phoneticPr fontId="1"/>
  </si>
  <si>
    <t>掘削</t>
    <rPh sb="0" eb="2">
      <t>クッサク</t>
    </rPh>
    <phoneticPr fontId="14"/>
  </si>
  <si>
    <t>埋戻し　ARC40</t>
    <rPh sb="0" eb="2">
      <t>ウメモド</t>
    </rPh>
    <phoneticPr fontId="14"/>
  </si>
  <si>
    <t>*市道部</t>
    <rPh sb="1" eb="3">
      <t>シドウ</t>
    </rPh>
    <rPh sb="3" eb="4">
      <t>ブ</t>
    </rPh>
    <phoneticPr fontId="1"/>
  </si>
  <si>
    <t>（市道部掘削）</t>
    <rPh sb="1" eb="3">
      <t>シドウ</t>
    </rPh>
    <rPh sb="3" eb="4">
      <t>ブ</t>
    </rPh>
    <rPh sb="4" eb="6">
      <t>クッサク</t>
    </rPh>
    <phoneticPr fontId="1"/>
  </si>
  <si>
    <t>*民地部</t>
    <rPh sb="1" eb="4">
      <t>ミンチブ</t>
    </rPh>
    <phoneticPr fontId="1"/>
  </si>
  <si>
    <t>盛土法面整形</t>
    <rPh sb="0" eb="2">
      <t>モリド</t>
    </rPh>
    <rPh sb="2" eb="4">
      <t>ノリメン</t>
    </rPh>
    <rPh sb="4" eb="6">
      <t>セイケイ</t>
    </rPh>
    <phoneticPr fontId="1"/>
  </si>
  <si>
    <t>有筋 4.49×2.50</t>
    <rPh sb="0" eb="2">
      <t>ユウキン</t>
    </rPh>
    <phoneticPr fontId="1"/>
  </si>
  <si>
    <t>道路付属施設工</t>
    <rPh sb="0" eb="2">
      <t>ドウロ</t>
    </rPh>
    <rPh sb="2" eb="4">
      <t>フゾク</t>
    </rPh>
    <rPh sb="4" eb="7">
      <t>シセツコウ</t>
    </rPh>
    <phoneticPr fontId="1"/>
  </si>
  <si>
    <t>境界杭設置</t>
    <rPh sb="0" eb="2">
      <t>キョウカイ</t>
    </rPh>
    <rPh sb="2" eb="3">
      <t>クイ</t>
    </rPh>
    <rPh sb="3" eb="5">
      <t>セッチ</t>
    </rPh>
    <phoneticPr fontId="1"/>
  </si>
  <si>
    <t>6測点(NO.-1～No.-2-8.56)</t>
    <rPh sb="1" eb="3">
      <t>ソクテン</t>
    </rPh>
    <phoneticPr fontId="1"/>
  </si>
  <si>
    <t>土工土量表</t>
    <rPh sb="0" eb="2">
      <t>ドコウ</t>
    </rPh>
    <rPh sb="2" eb="5">
      <t>ドリョウヒョウ</t>
    </rPh>
    <phoneticPr fontId="11"/>
  </si>
  <si>
    <t>面積・体積計算表より</t>
    <rPh sb="0" eb="2">
      <t>メンセキ</t>
    </rPh>
    <rPh sb="3" eb="5">
      <t>タイセキ</t>
    </rPh>
    <rPh sb="5" eb="8">
      <t>ケイサンヒョウ</t>
    </rPh>
    <phoneticPr fontId="1"/>
  </si>
  <si>
    <t>下層路盤　ARC-40（RC混合） t=15cm</t>
    <rPh sb="0" eb="2">
      <t>カソウ</t>
    </rPh>
    <rPh sb="2" eb="4">
      <t>ロバン</t>
    </rPh>
    <rPh sb="14" eb="16">
      <t>コンゴウ</t>
    </rPh>
    <phoneticPr fontId="14"/>
  </si>
  <si>
    <t>ARC-40 t=15cm</t>
    <phoneticPr fontId="1"/>
  </si>
  <si>
    <t>0.3×0.05×L(VS300×300)</t>
    <phoneticPr fontId="1"/>
  </si>
  <si>
    <t>掘削土量</t>
    <rPh sb="0" eb="2">
      <t>クッサク</t>
    </rPh>
    <rPh sb="2" eb="4">
      <t>ドリョウ</t>
    </rPh>
    <phoneticPr fontId="14"/>
  </si>
  <si>
    <t>埋戻し土量</t>
    <rPh sb="0" eb="2">
      <t>ウメモド</t>
    </rPh>
    <rPh sb="3" eb="5">
      <t>ドリョウ</t>
    </rPh>
    <phoneticPr fontId="14"/>
  </si>
  <si>
    <t>㎡</t>
    <phoneticPr fontId="1"/>
  </si>
  <si>
    <t>民地部再利用土量</t>
    <phoneticPr fontId="1"/>
  </si>
  <si>
    <t>土工土量表</t>
    <phoneticPr fontId="1"/>
  </si>
  <si>
    <t>再利用土等の運搬</t>
    <rPh sb="0" eb="1">
      <t>サイ</t>
    </rPh>
    <rPh sb="1" eb="3">
      <t>リヨウ</t>
    </rPh>
    <rPh sb="3" eb="4">
      <t>ド</t>
    </rPh>
    <rPh sb="4" eb="5">
      <t>トウ</t>
    </rPh>
    <rPh sb="6" eb="8">
      <t>ウンパン</t>
    </rPh>
    <phoneticPr fontId="1"/>
  </si>
  <si>
    <t>再利用土等の積込み費</t>
    <rPh sb="0" eb="1">
      <t>サイ</t>
    </rPh>
    <rPh sb="1" eb="3">
      <t>リヨウ</t>
    </rPh>
    <rPh sb="3" eb="4">
      <t>ド</t>
    </rPh>
    <rPh sb="4" eb="5">
      <t>トウ</t>
    </rPh>
    <rPh sb="6" eb="8">
      <t>ツミコ</t>
    </rPh>
    <rPh sb="9" eb="10">
      <t>ヒ</t>
    </rPh>
    <phoneticPr fontId="1"/>
  </si>
  <si>
    <r>
      <t>※民地部の鋤取り範囲
青柳あさみ1/2
青柳順子1/2
150.65㎡×0.5(平均50㎝)＝</t>
    </r>
    <r>
      <rPr>
        <sz val="11"/>
        <color rgb="FFFF0000"/>
        <rFont val="游ゴシック"/>
        <family val="3"/>
        <charset val="128"/>
        <scheme val="minor"/>
      </rPr>
      <t>75.33</t>
    </r>
    <r>
      <rPr>
        <sz val="11"/>
        <rFont val="游ゴシック"/>
        <family val="3"/>
        <charset val="128"/>
        <scheme val="minor"/>
      </rPr>
      <t>㎥
中野トシエ
44.58㎡×0.6(平均60㎝)＝</t>
    </r>
    <r>
      <rPr>
        <sz val="11"/>
        <color rgb="FFFF0000"/>
        <rFont val="游ゴシック"/>
        <family val="3"/>
        <charset val="128"/>
        <scheme val="minor"/>
      </rPr>
      <t>26.74</t>
    </r>
    <r>
      <rPr>
        <sz val="11"/>
        <rFont val="游ゴシック"/>
        <family val="3"/>
        <charset val="128"/>
        <scheme val="minor"/>
      </rPr>
      <t>㎥
44.58㎡×0.4(平均40㎝)＝</t>
    </r>
    <r>
      <rPr>
        <sz val="11"/>
        <color rgb="FFFF0000"/>
        <rFont val="游ゴシック"/>
        <family val="3"/>
        <charset val="128"/>
        <scheme val="minor"/>
      </rPr>
      <t>17.83</t>
    </r>
    <r>
      <rPr>
        <sz val="11"/>
        <rFont val="游ゴシック"/>
        <family val="3"/>
        <charset val="128"/>
        <scheme val="minor"/>
      </rPr>
      <t>㎥
26.74㎥(残土処分)
17.83㎥(畑として再利用する土量)</t>
    </r>
    <rPh sb="1" eb="4">
      <t>ミンチブ</t>
    </rPh>
    <rPh sb="5" eb="7">
      <t>スキト</t>
    </rPh>
    <rPh sb="8" eb="10">
      <t>ハンイ</t>
    </rPh>
    <rPh sb="11" eb="13">
      <t>アオヤギ</t>
    </rPh>
    <rPh sb="20" eb="22">
      <t>アオヤギ</t>
    </rPh>
    <rPh sb="22" eb="24">
      <t>ジュンコ</t>
    </rPh>
    <rPh sb="40" eb="42">
      <t>ヘイキン</t>
    </rPh>
    <rPh sb="55" eb="57">
      <t>ナカノ</t>
    </rPh>
    <rPh sb="72" eb="74">
      <t>ヘイキン</t>
    </rPh>
    <rPh sb="97" eb="99">
      <t>ヘイキン</t>
    </rPh>
    <rPh sb="118" eb="120">
      <t>ザンド</t>
    </rPh>
    <rPh sb="120" eb="122">
      <t>ショブン</t>
    </rPh>
    <rPh sb="131" eb="132">
      <t>ハタケ</t>
    </rPh>
    <rPh sb="135" eb="138">
      <t>サイリヨウ</t>
    </rPh>
    <rPh sb="140" eb="142">
      <t>ドリョウ</t>
    </rPh>
    <phoneticPr fontId="1"/>
  </si>
  <si>
    <t>75.33+26.74（畑再利用分除く）</t>
    <rPh sb="12" eb="13">
      <t>ハタケ</t>
    </rPh>
    <rPh sb="13" eb="17">
      <t>サイリヨウブン</t>
    </rPh>
    <rPh sb="17" eb="18">
      <t>ノゾ</t>
    </rPh>
    <phoneticPr fontId="1"/>
  </si>
  <si>
    <t>75.33+26.74（畑再利用分除く）</t>
    <phoneticPr fontId="1"/>
  </si>
  <si>
    <t>民地部A（運搬～埋戻しまで）</t>
    <rPh sb="0" eb="3">
      <t>ミンチブ</t>
    </rPh>
    <rPh sb="5" eb="7">
      <t>ウンパン</t>
    </rPh>
    <rPh sb="8" eb="10">
      <t>ウメモド</t>
    </rPh>
    <phoneticPr fontId="1"/>
  </si>
  <si>
    <t>切土法面整形</t>
    <rPh sb="0" eb="2">
      <t>キリド</t>
    </rPh>
    <rPh sb="2" eb="4">
      <t>ノリメン</t>
    </rPh>
    <rPh sb="4" eb="6">
      <t>セイケイ</t>
    </rPh>
    <phoneticPr fontId="1"/>
  </si>
  <si>
    <t>　粘性土</t>
    <rPh sb="1" eb="4">
      <t>ネンセイド</t>
    </rPh>
    <phoneticPr fontId="1"/>
  </si>
  <si>
    <t>盛土法面整形</t>
    <rPh sb="0" eb="2">
      <t>モリド</t>
    </rPh>
    <rPh sb="2" eb="4">
      <t>ノリメン</t>
    </rPh>
    <rPh sb="4" eb="6">
      <t>セイケイ</t>
    </rPh>
    <phoneticPr fontId="14"/>
  </si>
  <si>
    <t>切土法面整形</t>
    <rPh sb="0" eb="2">
      <t>キリド</t>
    </rPh>
    <rPh sb="2" eb="4">
      <t>ノリメン</t>
    </rPh>
    <rPh sb="4" eb="6">
      <t>セイケイ</t>
    </rPh>
    <phoneticPr fontId="14"/>
  </si>
  <si>
    <t>B500-L500-H600</t>
    <phoneticPr fontId="1"/>
  </si>
  <si>
    <t>As剥ぎ取り(小規模)</t>
    <rPh sb="2" eb="3">
      <t>ハ</t>
    </rPh>
    <rPh sb="4" eb="5">
      <t>ト</t>
    </rPh>
    <rPh sb="7" eb="10">
      <t>ショウキボ</t>
    </rPh>
    <phoneticPr fontId="1"/>
  </si>
  <si>
    <t>As殻運搬(小規模)</t>
    <rPh sb="2" eb="3">
      <t>ガラ</t>
    </rPh>
    <rPh sb="3" eb="5">
      <t>ウンパン</t>
    </rPh>
    <rPh sb="6" eb="9">
      <t>ショウキボ</t>
    </rPh>
    <phoneticPr fontId="1"/>
  </si>
  <si>
    <t>t=5cm  14.00×0.05</t>
    <phoneticPr fontId="1"/>
  </si>
  <si>
    <t>t=5cm  338.63×0.05</t>
    <phoneticPr fontId="1"/>
  </si>
  <si>
    <t>体積</t>
    <rPh sb="0" eb="2">
      <t>タイセキ</t>
    </rPh>
    <phoneticPr fontId="14"/>
  </si>
  <si>
    <t>盛土</t>
    <rPh sb="0" eb="2">
      <t>モリド</t>
    </rPh>
    <phoneticPr fontId="14"/>
  </si>
  <si>
    <t>本</t>
    <rPh sb="0" eb="1">
      <t>ホン</t>
    </rPh>
    <phoneticPr fontId="1"/>
  </si>
  <si>
    <t xml:space="preserve"> 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</si>
</sst>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_ "/>
    <numFmt numFmtId="177" formatCode="0_ "/>
    <numFmt numFmtId="178" formatCode="0.000"/>
    <numFmt numFmtId="179" formatCode="0.000_);[Red]\(0.000\)"/>
    <numFmt numFmtId="180" formatCode="0.00_);[Red]\(0.00\)"/>
    <numFmt numFmtId="181" formatCode="0_);[Red]\(0\)"/>
    <numFmt numFmtId="182" formatCode="#,##0.00_ "/>
  </numFmts>
  <fonts count="2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明朝"/>
      <family val="1"/>
      <charset val="128"/>
    </font>
    <font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92D050"/>
      <name val="游ゴシック"/>
      <family val="3"/>
      <charset val="128"/>
      <scheme val="minor"/>
    </font>
    <font>
      <b/>
      <sz val="20"/>
      <color rgb="FF92D050"/>
      <name val="游ゴシック"/>
      <family val="3"/>
      <charset val="128"/>
      <scheme val="minor"/>
    </font>
    <font>
      <b/>
      <sz val="10"/>
      <color rgb="FFFFC000"/>
      <name val="游ゴシック"/>
      <family val="3"/>
      <charset val="128"/>
      <scheme val="minor"/>
    </font>
    <font>
      <b/>
      <sz val="20"/>
      <color rgb="FFFFC00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sz val="10"/>
      <color rgb="FFFF000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0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23" fillId="0" borderId="0"/>
  </cellStyleXfs>
  <cellXfs count="352">
    <xf numFmtId="0" fontId="0" fillId="0" borderId="0" xfId="0">
      <alignment vertical="center"/>
    </xf>
    <xf numFmtId="0" fontId="7" fillId="0" borderId="10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12" fillId="0" borderId="0" xfId="1" applyFont="1" applyAlignment="1"/>
    <xf numFmtId="180" fontId="12" fillId="0" borderId="0" xfId="1" applyNumberFormat="1" applyFont="1" applyAlignment="1"/>
    <xf numFmtId="0" fontId="15" fillId="0" borderId="22" xfId="1" applyFont="1" applyBorder="1" applyAlignment="1"/>
    <xf numFmtId="180" fontId="15" fillId="0" borderId="22" xfId="1" applyNumberFormat="1" applyFont="1" applyBorder="1" applyAlignment="1"/>
    <xf numFmtId="0" fontId="15" fillId="0" borderId="22" xfId="1" applyFont="1" applyBorder="1" applyAlignment="1">
      <alignment horizontal="center"/>
    </xf>
    <xf numFmtId="0" fontId="15" fillId="0" borderId="14" xfId="1" applyFont="1" applyBorder="1" applyAlignment="1"/>
    <xf numFmtId="0" fontId="15" fillId="0" borderId="23" xfId="1" applyFont="1" applyBorder="1" applyAlignment="1"/>
    <xf numFmtId="0" fontId="15" fillId="0" borderId="12" xfId="1" applyFont="1" applyBorder="1" applyAlignment="1">
      <alignment horizontal="center"/>
    </xf>
    <xf numFmtId="180" fontId="15" fillId="0" borderId="12" xfId="1" applyNumberFormat="1" applyFont="1" applyBorder="1" applyAlignment="1">
      <alignment horizontal="center"/>
    </xf>
    <xf numFmtId="0" fontId="15" fillId="0" borderId="13" xfId="1" applyFont="1" applyBorder="1" applyAlignment="1">
      <alignment horizontal="center"/>
    </xf>
    <xf numFmtId="0" fontId="15" fillId="0" borderId="24" xfId="1" applyFont="1" applyBorder="1" applyAlignment="1">
      <alignment horizontal="center"/>
    </xf>
    <xf numFmtId="0" fontId="15" fillId="0" borderId="25" xfId="1" applyFont="1" applyBorder="1" applyAlignment="1"/>
    <xf numFmtId="180" fontId="15" fillId="0" borderId="25" xfId="1" applyNumberFormat="1" applyFont="1" applyBorder="1" applyAlignment="1"/>
    <xf numFmtId="0" fontId="15" fillId="0" borderId="18" xfId="1" applyFont="1" applyBorder="1" applyAlignment="1"/>
    <xf numFmtId="0" fontId="15" fillId="0" borderId="26" xfId="1" applyFont="1" applyBorder="1" applyAlignment="1"/>
    <xf numFmtId="180" fontId="16" fillId="0" borderId="25" xfId="1" applyNumberFormat="1" applyFont="1" applyBorder="1" applyAlignment="1">
      <alignment horizontal="right"/>
    </xf>
    <xf numFmtId="180" fontId="15" fillId="0" borderId="25" xfId="1" applyNumberFormat="1" applyFont="1" applyBorder="1" applyAlignment="1" applyProtection="1">
      <alignment horizontal="right"/>
    </xf>
    <xf numFmtId="180" fontId="15" fillId="0" borderId="25" xfId="1" applyNumberFormat="1" applyFont="1" applyBorder="1" applyAlignment="1">
      <alignment horizontal="right"/>
    </xf>
    <xf numFmtId="180" fontId="15" fillId="0" borderId="24" xfId="1" applyNumberFormat="1" applyFont="1" applyBorder="1" applyAlignment="1"/>
    <xf numFmtId="180" fontId="17" fillId="0" borderId="24" xfId="1" applyNumberFormat="1" applyFont="1" applyFill="1" applyBorder="1" applyAlignment="1">
      <alignment vertical="center"/>
    </xf>
    <xf numFmtId="181" fontId="18" fillId="0" borderId="24" xfId="1" applyNumberFormat="1" applyFont="1" applyFill="1" applyBorder="1" applyAlignment="1">
      <alignment vertical="center"/>
    </xf>
    <xf numFmtId="180" fontId="19" fillId="0" borderId="24" xfId="1" applyNumberFormat="1" applyFont="1" applyFill="1" applyBorder="1" applyAlignment="1">
      <alignment vertical="center"/>
    </xf>
    <xf numFmtId="181" fontId="20" fillId="0" borderId="24" xfId="1" applyNumberFormat="1" applyFont="1" applyFill="1" applyBorder="1" applyAlignment="1">
      <alignment vertical="center"/>
    </xf>
    <xf numFmtId="0" fontId="12" fillId="0" borderId="22" xfId="1" applyFont="1" applyBorder="1" applyAlignment="1">
      <alignment horizontal="left"/>
    </xf>
    <xf numFmtId="180" fontId="16" fillId="0" borderId="22" xfId="1" applyNumberFormat="1" applyFont="1" applyBorder="1" applyAlignment="1">
      <alignment horizontal="right"/>
    </xf>
    <xf numFmtId="0" fontId="12" fillId="0" borderId="25" xfId="1" applyFont="1" applyBorder="1" applyAlignment="1">
      <alignment horizontal="center"/>
    </xf>
    <xf numFmtId="180" fontId="12" fillId="0" borderId="27" xfId="1" applyNumberFormat="1" applyFont="1" applyBorder="1" applyAlignment="1"/>
    <xf numFmtId="0" fontId="12" fillId="0" borderId="26" xfId="1" applyFont="1" applyBorder="1" applyAlignment="1"/>
    <xf numFmtId="180" fontId="15" fillId="0" borderId="22" xfId="1" applyNumberFormat="1" applyFont="1" applyBorder="1" applyAlignment="1">
      <alignment horizontal="right"/>
    </xf>
    <xf numFmtId="0" fontId="12" fillId="0" borderId="0" xfId="1" applyFont="1" applyBorder="1" applyAlignment="1"/>
    <xf numFmtId="180" fontId="15" fillId="0" borderId="12" xfId="1" applyNumberFormat="1" applyFont="1" applyFill="1" applyBorder="1" applyAlignment="1">
      <alignment horizontal="right"/>
    </xf>
    <xf numFmtId="180" fontId="15" fillId="0" borderId="25" xfId="1" applyNumberFormat="1" applyFont="1" applyFill="1" applyBorder="1" applyAlignment="1">
      <alignment horizontal="right"/>
    </xf>
    <xf numFmtId="180" fontId="15" fillId="0" borderId="0" xfId="1" applyNumberFormat="1" applyFont="1" applyBorder="1" applyAlignment="1">
      <alignment horizontal="right"/>
    </xf>
    <xf numFmtId="180" fontId="12" fillId="0" borderId="0" xfId="1" applyNumberFormat="1" applyFont="1" applyBorder="1" applyAlignment="1"/>
    <xf numFmtId="0" fontId="12" fillId="0" borderId="0" xfId="1" applyFont="1" applyBorder="1" applyAlignment="1">
      <alignment horizontal="center"/>
    </xf>
    <xf numFmtId="180" fontId="15" fillId="0" borderId="0" xfId="1" applyNumberFormat="1" applyFont="1" applyBorder="1" applyAlignment="1" applyProtection="1">
      <alignment horizontal="right"/>
    </xf>
    <xf numFmtId="180" fontId="21" fillId="0" borderId="0" xfId="1" applyNumberFormat="1" applyFont="1" applyBorder="1" applyAlignment="1">
      <alignment horizontal="right"/>
    </xf>
    <xf numFmtId="0" fontId="0" fillId="0" borderId="0" xfId="0">
      <alignment vertical="center"/>
    </xf>
    <xf numFmtId="0" fontId="12" fillId="0" borderId="22" xfId="1" applyFont="1" applyBorder="1" applyAlignment="1">
      <alignment horizontal="left"/>
    </xf>
    <xf numFmtId="180" fontId="15" fillId="0" borderId="12" xfId="1" applyNumberFormat="1" applyFont="1" applyFill="1" applyBorder="1" applyAlignment="1">
      <alignment horizontal="right"/>
    </xf>
    <xf numFmtId="180" fontId="15" fillId="0" borderId="25" xfId="1" applyNumberFormat="1" applyFont="1" applyFill="1" applyBorder="1" applyAlignment="1">
      <alignment horizontal="right"/>
    </xf>
    <xf numFmtId="0" fontId="12" fillId="0" borderId="25" xfId="1" applyFont="1" applyBorder="1" applyAlignment="1">
      <alignment horizontal="center"/>
    </xf>
    <xf numFmtId="180" fontId="15" fillId="0" borderId="22" xfId="1" applyNumberFormat="1" applyFont="1" applyBorder="1" applyAlignment="1">
      <alignment horizontal="right"/>
    </xf>
    <xf numFmtId="180" fontId="15" fillId="0" borderId="25" xfId="1" applyNumberFormat="1" applyFont="1" applyBorder="1" applyAlignment="1">
      <alignment horizontal="right"/>
    </xf>
    <xf numFmtId="180" fontId="15" fillId="0" borderId="25" xfId="1" applyNumberFormat="1" applyFont="1" applyBorder="1" applyAlignment="1" applyProtection="1">
      <alignment horizontal="right"/>
    </xf>
    <xf numFmtId="0" fontId="7" fillId="0" borderId="15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10" xfId="0" applyBorder="1" applyAlignment="1">
      <alignment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8" xfId="0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7" fillId="0" borderId="18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6" fillId="0" borderId="13" xfId="0" applyNumberFormat="1" applyFont="1" applyBorder="1" applyAlignment="1">
      <alignment horizontal="right" vertical="center"/>
    </xf>
    <xf numFmtId="0" fontId="24" fillId="0" borderId="0" xfId="0" applyNumberFormat="1" applyFont="1" applyBorder="1" applyAlignment="1">
      <alignment horizontal="right" vertical="center"/>
    </xf>
    <xf numFmtId="0" fontId="24" fillId="0" borderId="13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1" fontId="16" fillId="0" borderId="14" xfId="0" applyNumberFormat="1" applyFont="1" applyBorder="1" applyAlignment="1">
      <alignment horizontal="right" vertical="center"/>
    </xf>
    <xf numFmtId="1" fontId="24" fillId="0" borderId="16" xfId="0" applyNumberFormat="1" applyFont="1" applyBorder="1" applyAlignment="1">
      <alignment horizontal="right" vertical="center"/>
    </xf>
    <xf numFmtId="1" fontId="24" fillId="0" borderId="18" xfId="0" applyNumberFormat="1" applyFont="1" applyBorder="1" applyAlignment="1">
      <alignment horizontal="right" vertical="center"/>
    </xf>
    <xf numFmtId="1" fontId="24" fillId="0" borderId="20" xfId="0" applyNumberFormat="1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1" fontId="24" fillId="0" borderId="7" xfId="0" applyNumberFormat="1" applyFont="1" applyBorder="1" applyAlignment="1">
      <alignment horizontal="right" vertical="center"/>
    </xf>
    <xf numFmtId="1" fontId="24" fillId="0" borderId="5" xfId="0" applyNumberFormat="1" applyFont="1" applyBorder="1" applyAlignment="1">
      <alignment horizontal="right" vertical="center"/>
    </xf>
    <xf numFmtId="1" fontId="16" fillId="0" borderId="13" xfId="0" applyNumberFormat="1" applyFont="1" applyBorder="1" applyAlignment="1">
      <alignment horizontal="right" vertical="center"/>
    </xf>
    <xf numFmtId="1" fontId="24" fillId="0" borderId="0" xfId="0" applyNumberFormat="1" applyFont="1" applyBorder="1" applyAlignment="1">
      <alignment horizontal="right" vertical="center"/>
    </xf>
    <xf numFmtId="1" fontId="24" fillId="0" borderId="13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vertical="center"/>
    </xf>
    <xf numFmtId="0" fontId="2" fillId="0" borderId="14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7" fillId="0" borderId="19" xfId="0" applyFont="1" applyBorder="1" applyAlignment="1">
      <alignment vertical="center"/>
    </xf>
    <xf numFmtId="0" fontId="16" fillId="0" borderId="0" xfId="0" applyNumberFormat="1" applyFont="1" applyBorder="1" applyAlignment="1">
      <alignment horizontal="right" vertical="center"/>
    </xf>
    <xf numFmtId="0" fontId="16" fillId="0" borderId="18" xfId="0" applyFont="1" applyBorder="1" applyAlignment="1">
      <alignment horizontal="right" vertical="center"/>
    </xf>
    <xf numFmtId="0" fontId="24" fillId="0" borderId="5" xfId="0" applyFont="1" applyBorder="1" applyAlignment="1">
      <alignment horizontal="right" vertical="center"/>
    </xf>
    <xf numFmtId="182" fontId="7" fillId="0" borderId="5" xfId="0" applyNumberFormat="1" applyFont="1" applyBorder="1" applyAlignment="1">
      <alignment vertical="center"/>
    </xf>
    <xf numFmtId="182" fontId="0" fillId="0" borderId="19" xfId="0" applyNumberFormat="1" applyBorder="1" applyAlignment="1">
      <alignment vertical="center"/>
    </xf>
    <xf numFmtId="0" fontId="3" fillId="0" borderId="13" xfId="0" applyFont="1" applyBorder="1" applyAlignment="1">
      <alignment vertical="center"/>
    </xf>
    <xf numFmtId="182" fontId="7" fillId="0" borderId="0" xfId="0" applyNumberFormat="1" applyFont="1" applyBorder="1" applyAlignment="1">
      <alignment vertical="center"/>
    </xf>
    <xf numFmtId="182" fontId="0" fillId="0" borderId="11" xfId="0" applyNumberFormat="1" applyBorder="1" applyAlignment="1">
      <alignment vertical="center"/>
    </xf>
    <xf numFmtId="1" fontId="16" fillId="0" borderId="7" xfId="0" applyNumberFormat="1" applyFont="1" applyBorder="1" applyAlignment="1">
      <alignment horizontal="right" vertical="center"/>
    </xf>
    <xf numFmtId="1" fontId="16" fillId="0" borderId="18" xfId="0" applyNumberFormat="1" applyFont="1" applyBorder="1" applyAlignment="1">
      <alignment horizontal="right" vertical="center"/>
    </xf>
    <xf numFmtId="1" fontId="16" fillId="0" borderId="5" xfId="0" applyNumberFormat="1" applyFont="1" applyBorder="1" applyAlignment="1">
      <alignment horizontal="right" vertical="center"/>
    </xf>
    <xf numFmtId="1" fontId="16" fillId="0" borderId="0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8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8" xfId="0" applyFont="1" applyBorder="1">
      <alignment vertical="center"/>
    </xf>
    <xf numFmtId="0" fontId="0" fillId="0" borderId="20" xfId="0" applyBorder="1">
      <alignment vertical="center"/>
    </xf>
    <xf numFmtId="178" fontId="7" fillId="0" borderId="20" xfId="0" applyNumberFormat="1" applyFont="1" applyBorder="1">
      <alignment vertical="center"/>
    </xf>
    <xf numFmtId="178" fontId="0" fillId="0" borderId="19" xfId="0" applyNumberFormat="1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3" fillId="0" borderId="14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5" xfId="0" applyFont="1" applyBorder="1">
      <alignment vertical="center"/>
    </xf>
    <xf numFmtId="1" fontId="16" fillId="0" borderId="14" xfId="0" applyNumberFormat="1" applyFont="1" applyBorder="1">
      <alignment vertical="center"/>
    </xf>
    <xf numFmtId="1" fontId="24" fillId="0" borderId="16" xfId="0" applyNumberFormat="1" applyFont="1" applyBorder="1">
      <alignment vertical="center"/>
    </xf>
    <xf numFmtId="1" fontId="24" fillId="0" borderId="18" xfId="0" applyNumberFormat="1" applyFont="1" applyBorder="1">
      <alignment vertical="center"/>
    </xf>
    <xf numFmtId="1" fontId="24" fillId="0" borderId="20" xfId="0" applyNumberFormat="1" applyFont="1" applyBorder="1">
      <alignment vertical="center"/>
    </xf>
    <xf numFmtId="0" fontId="0" fillId="0" borderId="16" xfId="0" applyBorder="1" applyAlignment="1">
      <alignment horizontal="center" vertical="center"/>
    </xf>
    <xf numFmtId="2" fontId="7" fillId="0" borderId="16" xfId="0" applyNumberFormat="1" applyFont="1" applyBorder="1">
      <alignment vertical="center"/>
    </xf>
    <xf numFmtId="2" fontId="0" fillId="0" borderId="15" xfId="0" applyNumberFormat="1" applyBorder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0" fillId="0" borderId="15" xfId="0" applyBorder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7" fillId="0" borderId="14" xfId="0" applyFont="1" applyBorder="1">
      <alignment vertical="center"/>
    </xf>
    <xf numFmtId="178" fontId="7" fillId="0" borderId="16" xfId="0" applyNumberFormat="1" applyFont="1" applyBorder="1">
      <alignment vertical="center"/>
    </xf>
    <xf numFmtId="178" fontId="0" fillId="0" borderId="15" xfId="0" applyNumberFormat="1" applyBorder="1">
      <alignment vertical="center"/>
    </xf>
    <xf numFmtId="0" fontId="3" fillId="0" borderId="18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19" xfId="0" applyFont="1" applyBorder="1">
      <alignment vertical="center"/>
    </xf>
    <xf numFmtId="2" fontId="7" fillId="0" borderId="20" xfId="0" applyNumberFormat="1" applyFont="1" applyBorder="1">
      <alignment vertical="center"/>
    </xf>
    <xf numFmtId="2" fontId="0" fillId="0" borderId="19" xfId="0" applyNumberFormat="1" applyBorder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182" fontId="7" fillId="0" borderId="20" xfId="0" applyNumberFormat="1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181" fontId="16" fillId="0" borderId="13" xfId="0" applyNumberFormat="1" applyFont="1" applyBorder="1" applyAlignment="1">
      <alignment horizontal="right" vertical="center"/>
    </xf>
    <xf numFmtId="181" fontId="24" fillId="0" borderId="0" xfId="0" applyNumberFormat="1" applyFont="1" applyBorder="1" applyAlignment="1">
      <alignment horizontal="right" vertical="center"/>
    </xf>
    <xf numFmtId="181" fontId="24" fillId="0" borderId="18" xfId="0" applyNumberFormat="1" applyFont="1" applyBorder="1" applyAlignment="1">
      <alignment horizontal="right" vertical="center"/>
    </xf>
    <xf numFmtId="181" fontId="24" fillId="0" borderId="20" xfId="0" applyNumberFormat="1" applyFont="1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2" fontId="7" fillId="0" borderId="5" xfId="0" applyNumberFormat="1" applyFont="1" applyBorder="1" applyAlignment="1">
      <alignment vertical="center"/>
    </xf>
    <xf numFmtId="2" fontId="0" fillId="0" borderId="10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177" fontId="16" fillId="0" borderId="6" xfId="0" applyNumberFormat="1" applyFont="1" applyBorder="1" applyAlignment="1">
      <alignment horizontal="right" vertical="center"/>
    </xf>
    <xf numFmtId="177" fontId="24" fillId="0" borderId="7" xfId="0" applyNumberFormat="1" applyFont="1" applyBorder="1" applyAlignment="1">
      <alignment horizontal="right" vertical="center"/>
    </xf>
    <xf numFmtId="177" fontId="24" fillId="0" borderId="9" xfId="0" applyNumberFormat="1" applyFont="1" applyBorder="1" applyAlignment="1">
      <alignment horizontal="right" vertical="center"/>
    </xf>
    <xf numFmtId="177" fontId="24" fillId="0" borderId="5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2" fontId="0" fillId="0" borderId="8" xfId="0" applyNumberForma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178" fontId="7" fillId="0" borderId="7" xfId="0" applyNumberFormat="1" applyFont="1" applyBorder="1" applyAlignment="1">
      <alignment vertical="center"/>
    </xf>
    <xf numFmtId="178" fontId="10" fillId="0" borderId="8" xfId="0" applyNumberFormat="1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177" fontId="16" fillId="0" borderId="13" xfId="0" applyNumberFormat="1" applyFont="1" applyBorder="1" applyAlignment="1">
      <alignment horizontal="right" vertical="center"/>
    </xf>
    <xf numFmtId="177" fontId="24" fillId="0" borderId="0" xfId="0" applyNumberFormat="1" applyFont="1" applyBorder="1" applyAlignment="1">
      <alignment horizontal="right" vertical="center"/>
    </xf>
    <xf numFmtId="177" fontId="24" fillId="0" borderId="13" xfId="0" applyNumberFormat="1" applyFont="1" applyBorder="1" applyAlignment="1">
      <alignment horizontal="right" vertical="center"/>
    </xf>
    <xf numFmtId="177" fontId="24" fillId="0" borderId="0" xfId="0" applyNumberFormat="1" applyFont="1" applyAlignment="1">
      <alignment horizontal="right" vertical="center"/>
    </xf>
    <xf numFmtId="178" fontId="7" fillId="0" borderId="0" xfId="0" applyNumberFormat="1" applyFont="1" applyBorder="1" applyAlignment="1">
      <alignment vertical="center"/>
    </xf>
    <xf numFmtId="178" fontId="0" fillId="0" borderId="11" xfId="0" applyNumberForma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7" fontId="25" fillId="0" borderId="9" xfId="0" applyNumberFormat="1" applyFont="1" applyBorder="1" applyAlignment="1">
      <alignment horizontal="right" vertical="center"/>
    </xf>
    <xf numFmtId="0" fontId="25" fillId="0" borderId="5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2" fontId="7" fillId="0" borderId="0" xfId="0" applyNumberFormat="1" applyFont="1" applyBorder="1" applyAlignment="1">
      <alignment horizontal="left" vertical="center"/>
    </xf>
    <xf numFmtId="2" fontId="7" fillId="0" borderId="11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" fontId="2" fillId="0" borderId="6" xfId="0" applyNumberFormat="1" applyFont="1" applyBorder="1" applyAlignment="1">
      <alignment vertical="center"/>
    </xf>
    <xf numFmtId="1" fontId="0" fillId="0" borderId="7" xfId="0" applyNumberFormat="1" applyBorder="1" applyAlignment="1">
      <alignment vertical="center"/>
    </xf>
    <xf numFmtId="1" fontId="25" fillId="0" borderId="6" xfId="0" applyNumberFormat="1" applyFont="1" applyBorder="1" applyAlignment="1">
      <alignment horizontal="right" vertical="center"/>
    </xf>
    <xf numFmtId="1" fontId="25" fillId="0" borderId="7" xfId="0" applyNumberFormat="1" applyFont="1" applyBorder="1" applyAlignment="1">
      <alignment horizontal="right" vertical="center"/>
    </xf>
    <xf numFmtId="1" fontId="25" fillId="0" borderId="9" xfId="0" applyNumberFormat="1" applyFont="1" applyBorder="1" applyAlignment="1">
      <alignment horizontal="right" vertical="center"/>
    </xf>
    <xf numFmtId="1" fontId="25" fillId="0" borderId="5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" fontId="25" fillId="0" borderId="6" xfId="0" applyNumberFormat="1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1" fontId="25" fillId="0" borderId="9" xfId="0" applyNumberFormat="1" applyFont="1" applyBorder="1" applyAlignment="1">
      <alignment vertical="center"/>
    </xf>
    <xf numFmtId="0" fontId="25" fillId="0" borderId="5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2" fontId="7" fillId="0" borderId="0" xfId="0" applyNumberFormat="1" applyFont="1" applyBorder="1" applyAlignment="1">
      <alignment vertical="center"/>
    </xf>
    <xf numFmtId="2" fontId="0" fillId="0" borderId="11" xfId="0" applyNumberFormat="1" applyBorder="1" applyAlignment="1">
      <alignment vertical="center"/>
    </xf>
    <xf numFmtId="178" fontId="7" fillId="0" borderId="5" xfId="0" applyNumberFormat="1" applyFont="1" applyBorder="1" applyAlignment="1">
      <alignment vertical="center"/>
    </xf>
    <xf numFmtId="178" fontId="0" fillId="0" borderId="10" xfId="0" applyNumberFormat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0" fillId="0" borderId="5" xfId="0" applyNumberFormat="1" applyBorder="1" applyAlignment="1">
      <alignment vertical="center"/>
    </xf>
    <xf numFmtId="1" fontId="16" fillId="0" borderId="6" xfId="0" applyNumberFormat="1" applyFont="1" applyBorder="1" applyAlignment="1">
      <alignment vertical="center"/>
    </xf>
    <xf numFmtId="1" fontId="24" fillId="0" borderId="7" xfId="0" applyNumberFormat="1" applyFont="1" applyBorder="1" applyAlignment="1">
      <alignment vertical="center"/>
    </xf>
    <xf numFmtId="1" fontId="24" fillId="0" borderId="9" xfId="0" applyNumberFormat="1" applyFont="1" applyBorder="1" applyAlignment="1">
      <alignment vertical="center"/>
    </xf>
    <xf numFmtId="1" fontId="24" fillId="0" borderId="5" xfId="0" applyNumberFormat="1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" fontId="0" fillId="0" borderId="9" xfId="0" applyNumberFormat="1" applyBorder="1" applyAlignment="1">
      <alignment vertical="center"/>
    </xf>
    <xf numFmtId="1" fontId="0" fillId="0" borderId="5" xfId="0" applyNumberFormat="1" applyBorder="1" applyAlignment="1">
      <alignment vertical="center"/>
    </xf>
    <xf numFmtId="178" fontId="0" fillId="0" borderId="8" xfId="0" applyNumberFormat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6" fillId="0" borderId="7" xfId="0" applyFont="1" applyBorder="1" applyAlignment="1">
      <alignment horizontal="right" vertical="center"/>
    </xf>
    <xf numFmtId="0" fontId="26" fillId="0" borderId="9" xfId="0" applyFont="1" applyBorder="1" applyAlignment="1">
      <alignment horizontal="right" vertical="center"/>
    </xf>
    <xf numFmtId="0" fontId="26" fillId="0" borderId="5" xfId="0" applyFont="1" applyBorder="1" applyAlignment="1">
      <alignment horizontal="right" vertical="center"/>
    </xf>
    <xf numFmtId="2" fontId="7" fillId="0" borderId="8" xfId="0" applyNumberFormat="1" applyFont="1" applyBorder="1" applyAlignment="1">
      <alignment vertical="center"/>
    </xf>
    <xf numFmtId="178" fontId="7" fillId="0" borderId="5" xfId="0" applyNumberFormat="1" applyFont="1" applyBorder="1">
      <alignment vertical="center"/>
    </xf>
    <xf numFmtId="178" fontId="0" fillId="0" borderId="10" xfId="0" applyNumberFormat="1" applyBorder="1">
      <alignment vertical="center"/>
    </xf>
    <xf numFmtId="0" fontId="0" fillId="0" borderId="9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3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177" fontId="2" fillId="0" borderId="6" xfId="0" applyNumberFormat="1" applyFont="1" applyBorder="1">
      <alignment vertical="center"/>
    </xf>
    <xf numFmtId="177" fontId="0" fillId="0" borderId="7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5" xfId="0" applyNumberFormat="1" applyBorder="1">
      <alignment vertical="center"/>
    </xf>
    <xf numFmtId="0" fontId="7" fillId="0" borderId="6" xfId="0" applyFont="1" applyBorder="1">
      <alignment vertical="center"/>
    </xf>
    <xf numFmtId="0" fontId="0" fillId="0" borderId="7" xfId="0" applyBorder="1">
      <alignment vertical="center"/>
    </xf>
    <xf numFmtId="2" fontId="7" fillId="0" borderId="7" xfId="0" applyNumberFormat="1" applyFont="1" applyBorder="1">
      <alignment vertical="center"/>
    </xf>
    <xf numFmtId="2" fontId="0" fillId="0" borderId="8" xfId="0" applyNumberForma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1" fontId="2" fillId="0" borderId="6" xfId="0" applyNumberFormat="1" applyFont="1" applyBorder="1">
      <alignment vertical="center"/>
    </xf>
    <xf numFmtId="1" fontId="0" fillId="0" borderId="7" xfId="0" applyNumberFormat="1" applyBorder="1">
      <alignment vertical="center"/>
    </xf>
    <xf numFmtId="1" fontId="0" fillId="0" borderId="9" xfId="0" applyNumberFormat="1" applyBorder="1">
      <alignment vertical="center"/>
    </xf>
    <xf numFmtId="1" fontId="0" fillId="0" borderId="5" xfId="0" applyNumberFormat="1" applyBorder="1">
      <alignment vertical="center"/>
    </xf>
    <xf numFmtId="178" fontId="7" fillId="0" borderId="7" xfId="0" applyNumberFormat="1" applyFont="1" applyBorder="1">
      <alignment vertical="center"/>
    </xf>
    <xf numFmtId="178" fontId="0" fillId="0" borderId="8" xfId="0" applyNumberFormat="1" applyBorder="1">
      <alignment vertical="center"/>
    </xf>
    <xf numFmtId="0" fontId="3" fillId="0" borderId="9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10" xfId="0" applyFont="1" applyBorder="1">
      <alignment vertical="center"/>
    </xf>
    <xf numFmtId="0" fontId="7" fillId="0" borderId="9" xfId="0" applyFont="1" applyBorder="1">
      <alignment vertical="center"/>
    </xf>
    <xf numFmtId="2" fontId="7" fillId="0" borderId="20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7" fillId="0" borderId="5" xfId="0" applyNumberFormat="1" applyFont="1" applyBorder="1">
      <alignment vertical="center"/>
    </xf>
    <xf numFmtId="2" fontId="0" fillId="0" borderId="10" xfId="0" applyNumberFormat="1" applyBorder="1">
      <alignment vertical="center"/>
    </xf>
    <xf numFmtId="176" fontId="16" fillId="0" borderId="14" xfId="0" applyNumberFormat="1" applyFont="1" applyBorder="1">
      <alignment vertical="center"/>
    </xf>
    <xf numFmtId="176" fontId="24" fillId="0" borderId="16" xfId="0" applyNumberFormat="1" applyFont="1" applyBorder="1">
      <alignment vertical="center"/>
    </xf>
    <xf numFmtId="176" fontId="16" fillId="0" borderId="18" xfId="0" applyNumberFormat="1" applyFont="1" applyBorder="1">
      <alignment vertical="center"/>
    </xf>
    <xf numFmtId="176" fontId="24" fillId="0" borderId="20" xfId="0" applyNumberFormat="1" applyFont="1" applyBorder="1">
      <alignment vertical="center"/>
    </xf>
    <xf numFmtId="0" fontId="7" fillId="0" borderId="15" xfId="0" applyFont="1" applyBorder="1">
      <alignment vertical="center"/>
    </xf>
    <xf numFmtId="0" fontId="7" fillId="0" borderId="19" xfId="0" applyFont="1" applyBorder="1">
      <alignment vertical="center"/>
    </xf>
    <xf numFmtId="1" fontId="2" fillId="0" borderId="9" xfId="0" applyNumberFormat="1" applyFont="1" applyBorder="1" applyAlignment="1">
      <alignment horizontal="right" vertical="center"/>
    </xf>
    <xf numFmtId="1" fontId="0" fillId="0" borderId="5" xfId="0" applyNumberFormat="1" applyBorder="1" applyAlignment="1">
      <alignment horizontal="right" vertical="center"/>
    </xf>
    <xf numFmtId="0" fontId="7" fillId="0" borderId="13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180" fontId="15" fillId="0" borderId="22" xfId="1" applyNumberFormat="1" applyFont="1" applyBorder="1" applyAlignment="1">
      <alignment horizontal="right"/>
    </xf>
    <xf numFmtId="180" fontId="15" fillId="0" borderId="25" xfId="1" applyNumberFormat="1" applyFont="1" applyBorder="1" applyAlignment="1">
      <alignment horizontal="right"/>
    </xf>
    <xf numFmtId="180" fontId="15" fillId="0" borderId="22" xfId="1" applyNumberFormat="1" applyFont="1" applyBorder="1" applyAlignment="1" applyProtection="1">
      <alignment horizontal="right"/>
    </xf>
    <xf numFmtId="180" fontId="15" fillId="0" borderId="12" xfId="1" applyNumberFormat="1" applyFont="1" applyBorder="1" applyAlignment="1" applyProtection="1">
      <alignment horizontal="right"/>
    </xf>
    <xf numFmtId="180" fontId="15" fillId="0" borderId="25" xfId="1" applyNumberFormat="1" applyFont="1" applyBorder="1" applyAlignment="1" applyProtection="1">
      <alignment horizontal="right"/>
    </xf>
    <xf numFmtId="180" fontId="27" fillId="0" borderId="22" xfId="1" applyNumberFormat="1" applyFont="1" applyBorder="1" applyAlignment="1">
      <alignment horizontal="right"/>
    </xf>
    <xf numFmtId="180" fontId="27" fillId="0" borderId="12" xfId="1" applyNumberFormat="1" applyFont="1" applyBorder="1" applyAlignment="1">
      <alignment horizontal="right"/>
    </xf>
    <xf numFmtId="180" fontId="27" fillId="0" borderId="25" xfId="1" applyNumberFormat="1" applyFont="1" applyBorder="1" applyAlignment="1">
      <alignment horizontal="right"/>
    </xf>
    <xf numFmtId="0" fontId="12" fillId="0" borderId="22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180" fontId="16" fillId="0" borderId="22" xfId="1" applyNumberFormat="1" applyFont="1" applyBorder="1" applyAlignment="1">
      <alignment horizontal="right"/>
    </xf>
    <xf numFmtId="180" fontId="16" fillId="0" borderId="25" xfId="1" applyNumberFormat="1" applyFont="1" applyBorder="1" applyAlignment="1">
      <alignment horizontal="right"/>
    </xf>
    <xf numFmtId="180" fontId="16" fillId="0" borderId="22" xfId="1" applyNumberFormat="1" applyFont="1" applyBorder="1" applyAlignment="1" applyProtection="1">
      <alignment horizontal="right"/>
      <protection hidden="1"/>
    </xf>
    <xf numFmtId="180" fontId="16" fillId="0" borderId="25" xfId="1" applyNumberFormat="1" applyFont="1" applyBorder="1" applyAlignment="1" applyProtection="1">
      <alignment horizontal="right"/>
      <protection hidden="1"/>
    </xf>
    <xf numFmtId="180" fontId="15" fillId="0" borderId="12" xfId="1" applyNumberFormat="1" applyFont="1" applyFill="1" applyBorder="1" applyAlignment="1">
      <alignment horizontal="right"/>
    </xf>
    <xf numFmtId="180" fontId="15" fillId="0" borderId="25" xfId="1" applyNumberFormat="1" applyFont="1" applyFill="1" applyBorder="1" applyAlignment="1">
      <alignment horizontal="right"/>
    </xf>
    <xf numFmtId="0" fontId="12" fillId="0" borderId="22" xfId="1" applyFont="1" applyBorder="1" applyAlignment="1">
      <alignment horizontal="left"/>
    </xf>
    <xf numFmtId="0" fontId="12" fillId="0" borderId="25" xfId="1" applyFont="1" applyBorder="1" applyAlignment="1">
      <alignment horizontal="left"/>
    </xf>
    <xf numFmtId="0" fontId="12" fillId="0" borderId="14" xfId="1" applyFont="1" applyBorder="1" applyAlignment="1">
      <alignment horizontal="center"/>
    </xf>
    <xf numFmtId="0" fontId="12" fillId="0" borderId="15" xfId="1" applyFont="1" applyBorder="1" applyAlignment="1">
      <alignment horizontal="center"/>
    </xf>
    <xf numFmtId="0" fontId="12" fillId="2" borderId="14" xfId="1" applyFont="1" applyFill="1" applyBorder="1" applyAlignment="1">
      <alignment horizontal="center" vertical="center"/>
    </xf>
    <xf numFmtId="0" fontId="12" fillId="2" borderId="16" xfId="1" applyFont="1" applyFill="1" applyBorder="1" applyAlignment="1">
      <alignment horizontal="center" vertical="center"/>
    </xf>
    <xf numFmtId="0" fontId="12" fillId="2" borderId="17" xfId="1" applyFont="1" applyFill="1" applyBorder="1" applyAlignment="1">
      <alignment horizontal="center" vertical="center"/>
    </xf>
    <xf numFmtId="0" fontId="12" fillId="2" borderId="18" xfId="1" applyFont="1" applyFill="1" applyBorder="1" applyAlignment="1">
      <alignment horizontal="center" vertical="center"/>
    </xf>
    <xf numFmtId="0" fontId="12" fillId="2" borderId="20" xfId="1" applyFont="1" applyFill="1" applyBorder="1" applyAlignment="1">
      <alignment horizontal="center" vertical="center"/>
    </xf>
    <xf numFmtId="0" fontId="12" fillId="2" borderId="21" xfId="1" applyFont="1" applyFill="1" applyBorder="1" applyAlignment="1">
      <alignment horizontal="center" vertical="center"/>
    </xf>
    <xf numFmtId="0" fontId="12" fillId="0" borderId="18" xfId="1" applyFont="1" applyBorder="1" applyAlignment="1">
      <alignment horizontal="center"/>
    </xf>
    <xf numFmtId="0" fontId="12" fillId="0" borderId="19" xfId="1" applyFont="1" applyBorder="1" applyAlignment="1">
      <alignment horizontal="center"/>
    </xf>
    <xf numFmtId="180" fontId="22" fillId="0" borderId="24" xfId="1" applyNumberFormat="1" applyFont="1" applyFill="1" applyBorder="1" applyAlignment="1">
      <alignment horizontal="left" vertical="top" wrapText="1"/>
    </xf>
    <xf numFmtId="0" fontId="13" fillId="0" borderId="0" xfId="1" applyFont="1" applyAlignment="1">
      <alignment horizontal="center" vertical="center"/>
    </xf>
    <xf numFmtId="179" fontId="15" fillId="0" borderId="12" xfId="1" applyNumberFormat="1" applyFont="1" applyBorder="1" applyAlignment="1" applyProtection="1">
      <alignment horizontal="right"/>
    </xf>
    <xf numFmtId="179" fontId="15" fillId="0" borderId="25" xfId="1" applyNumberFormat="1" applyFont="1" applyBorder="1" applyAlignment="1" applyProtection="1">
      <alignment horizontal="right"/>
    </xf>
    <xf numFmtId="180" fontId="12" fillId="0" borderId="23" xfId="1" applyNumberFormat="1" applyFont="1" applyBorder="1" applyAlignment="1">
      <alignment horizontal="left" vertical="top" wrapText="1"/>
    </xf>
    <xf numFmtId="180" fontId="12" fillId="0" borderId="24" xfId="1" applyNumberFormat="1" applyFont="1" applyBorder="1" applyAlignment="1">
      <alignment horizontal="left" vertical="top"/>
    </xf>
    <xf numFmtId="180" fontId="12" fillId="0" borderId="26" xfId="1" applyNumberFormat="1" applyFont="1" applyBorder="1" applyAlignment="1">
      <alignment horizontal="left" vertical="top"/>
    </xf>
    <xf numFmtId="179" fontId="15" fillId="0" borderId="22" xfId="1" applyNumberFormat="1" applyFont="1" applyBorder="1" applyAlignment="1" applyProtection="1">
      <alignment horizontal="right"/>
    </xf>
    <xf numFmtId="180" fontId="15" fillId="0" borderId="22" xfId="1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107"/>
  <sheetViews>
    <sheetView tabSelected="1" view="pageBreakPreview" zoomScale="120" zoomScaleNormal="140" zoomScaleSheetLayoutView="120" workbookViewId="0">
      <selection activeCell="H15" sqref="H15:J16"/>
    </sheetView>
  </sheetViews>
  <sheetFormatPr defaultRowHeight="18.75" x14ac:dyDescent="0.4"/>
  <cols>
    <col min="1" max="6" width="2.625" style="41" customWidth="1"/>
    <col min="7" max="7" width="7.5" style="41" customWidth="1"/>
    <col min="8" max="18" width="2.625" style="41" customWidth="1"/>
    <col min="19" max="19" width="3" style="41" customWidth="1"/>
    <col min="20" max="31" width="2.625" style="41" customWidth="1"/>
    <col min="32" max="16384" width="9" style="41"/>
  </cols>
  <sheetData>
    <row r="1" spans="1:30" x14ac:dyDescent="0.4">
      <c r="A1" s="73" t="s">
        <v>13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</row>
    <row r="2" spans="1:30" x14ac:dyDescent="0.4">
      <c r="A2" s="74" t="s">
        <v>7</v>
      </c>
      <c r="B2" s="75"/>
      <c r="C2" s="75"/>
      <c r="D2" s="75"/>
      <c r="E2" s="75"/>
      <c r="F2" s="75"/>
      <c r="G2" s="76"/>
      <c r="H2" s="80" t="s">
        <v>10</v>
      </c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2"/>
      <c r="V2" s="80" t="s">
        <v>11</v>
      </c>
      <c r="W2" s="81"/>
      <c r="X2" s="81"/>
      <c r="Y2" s="81"/>
      <c r="Z2" s="81"/>
      <c r="AA2" s="81"/>
      <c r="AB2" s="81"/>
      <c r="AC2" s="81"/>
      <c r="AD2" s="82"/>
    </row>
    <row r="3" spans="1:30" x14ac:dyDescent="0.4">
      <c r="A3" s="77"/>
      <c r="B3" s="78"/>
      <c r="C3" s="78"/>
      <c r="D3" s="78"/>
      <c r="E3" s="78"/>
      <c r="F3" s="78"/>
      <c r="G3" s="79"/>
      <c r="H3" s="80" t="s">
        <v>5</v>
      </c>
      <c r="I3" s="81"/>
      <c r="J3" s="81"/>
      <c r="K3" s="82"/>
      <c r="L3" s="80" t="s">
        <v>9</v>
      </c>
      <c r="M3" s="81"/>
      <c r="N3" s="81"/>
      <c r="O3" s="81"/>
      <c r="P3" s="81"/>
      <c r="Q3" s="81"/>
      <c r="R3" s="81"/>
      <c r="S3" s="81"/>
      <c r="T3" s="81"/>
      <c r="U3" s="82"/>
      <c r="V3" s="80" t="s">
        <v>8</v>
      </c>
      <c r="W3" s="81"/>
      <c r="X3" s="82"/>
      <c r="Y3" s="80" t="s">
        <v>9</v>
      </c>
      <c r="Z3" s="81"/>
      <c r="AA3" s="81"/>
      <c r="AB3" s="81"/>
      <c r="AC3" s="81"/>
      <c r="AD3" s="82"/>
    </row>
    <row r="4" spans="1:30" x14ac:dyDescent="0.4">
      <c r="A4" s="55" t="s">
        <v>12</v>
      </c>
      <c r="B4" s="56"/>
      <c r="C4" s="56"/>
      <c r="D4" s="56"/>
      <c r="E4" s="56"/>
      <c r="F4" s="56"/>
      <c r="G4" s="56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8"/>
    </row>
    <row r="5" spans="1:30" x14ac:dyDescent="0.4">
      <c r="A5" s="59"/>
      <c r="B5" s="60"/>
      <c r="C5" s="60"/>
      <c r="D5" s="60"/>
      <c r="E5" s="60"/>
      <c r="F5" s="60"/>
      <c r="G5" s="60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2"/>
    </row>
    <row r="6" spans="1:30" ht="15" customHeight="1" x14ac:dyDescent="0.4">
      <c r="A6" s="63" t="s">
        <v>81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5"/>
    </row>
    <row r="7" spans="1:30" ht="15" customHeight="1" x14ac:dyDescent="0.4">
      <c r="A7" s="66" t="s">
        <v>82</v>
      </c>
      <c r="B7" s="67"/>
      <c r="C7" s="67"/>
      <c r="D7" s="67"/>
      <c r="E7" s="67"/>
      <c r="F7" s="67"/>
      <c r="G7" s="68"/>
      <c r="H7" s="66"/>
      <c r="I7" s="57"/>
      <c r="J7" s="57"/>
      <c r="K7" s="49"/>
      <c r="L7" s="69" t="s">
        <v>84</v>
      </c>
      <c r="M7" s="57"/>
      <c r="N7" s="57"/>
      <c r="O7" s="57"/>
      <c r="P7" s="57"/>
      <c r="Q7" s="57"/>
      <c r="R7" s="57"/>
      <c r="S7" s="57"/>
      <c r="T7" s="70"/>
      <c r="U7" s="71"/>
      <c r="V7" s="72"/>
      <c r="W7" s="57"/>
      <c r="X7" s="71"/>
      <c r="Y7" s="72"/>
      <c r="Z7" s="57"/>
      <c r="AA7" s="57"/>
      <c r="AB7" s="57"/>
      <c r="AC7" s="57"/>
      <c r="AD7" s="71"/>
    </row>
    <row r="8" spans="1:30" ht="15" customHeight="1" x14ac:dyDescent="0.4">
      <c r="A8" s="94" t="s">
        <v>97</v>
      </c>
      <c r="B8" s="95"/>
      <c r="C8" s="95"/>
      <c r="D8" s="95"/>
      <c r="E8" s="95"/>
      <c r="F8" s="95"/>
      <c r="G8" s="96"/>
      <c r="H8" s="97">
        <f>ROUND(T8+T10,-1)</f>
        <v>140</v>
      </c>
      <c r="I8" s="98"/>
      <c r="J8" s="98"/>
      <c r="K8" s="100" t="s">
        <v>6</v>
      </c>
      <c r="L8" s="92" t="s">
        <v>82</v>
      </c>
      <c r="M8" s="89"/>
      <c r="N8" s="89"/>
      <c r="O8" s="89"/>
      <c r="P8" s="89"/>
      <c r="Q8" s="89"/>
      <c r="R8" s="89"/>
      <c r="S8" s="89"/>
      <c r="T8" s="93">
        <f>土工土量表!E26</f>
        <v>143.33659999999998</v>
      </c>
      <c r="U8" s="90"/>
      <c r="V8" s="91"/>
      <c r="W8" s="89"/>
      <c r="X8" s="90"/>
      <c r="Y8" s="89"/>
      <c r="Z8" s="89"/>
      <c r="AA8" s="89"/>
      <c r="AB8" s="89"/>
      <c r="AC8" s="89"/>
      <c r="AD8" s="90"/>
    </row>
    <row r="9" spans="1:30" ht="15" customHeight="1" x14ac:dyDescent="0.4">
      <c r="A9" s="91"/>
      <c r="B9" s="89"/>
      <c r="C9" s="89"/>
      <c r="D9" s="89"/>
      <c r="E9" s="89"/>
      <c r="F9" s="89"/>
      <c r="G9" s="90"/>
      <c r="H9" s="99"/>
      <c r="I9" s="98"/>
      <c r="J9" s="98"/>
      <c r="K9" s="101"/>
      <c r="L9" s="92"/>
      <c r="M9" s="89"/>
      <c r="N9" s="89"/>
      <c r="O9" s="89"/>
      <c r="P9" s="89"/>
      <c r="Q9" s="89"/>
      <c r="R9" s="89"/>
      <c r="S9" s="89"/>
      <c r="T9" s="93"/>
      <c r="U9" s="90"/>
      <c r="V9" s="91"/>
      <c r="W9" s="89"/>
      <c r="X9" s="90"/>
      <c r="Y9" s="89"/>
      <c r="Z9" s="89"/>
      <c r="AA9" s="89"/>
      <c r="AB9" s="89"/>
      <c r="AC9" s="89"/>
      <c r="AD9" s="90"/>
    </row>
    <row r="10" spans="1:30" ht="15" customHeight="1" x14ac:dyDescent="0.4">
      <c r="A10" s="83"/>
      <c r="B10" s="61"/>
      <c r="C10" s="61"/>
      <c r="D10" s="61"/>
      <c r="E10" s="61"/>
      <c r="F10" s="61"/>
      <c r="G10" s="84"/>
      <c r="H10" s="85"/>
      <c r="I10" s="86"/>
      <c r="J10" s="86"/>
      <c r="K10" s="53"/>
      <c r="L10" s="87"/>
      <c r="M10" s="61"/>
      <c r="N10" s="61"/>
      <c r="O10" s="61"/>
      <c r="P10" s="61"/>
      <c r="Q10" s="61"/>
      <c r="R10" s="61"/>
      <c r="S10" s="61"/>
      <c r="T10" s="88"/>
      <c r="U10" s="84"/>
      <c r="V10" s="83"/>
      <c r="W10" s="61"/>
      <c r="X10" s="84"/>
      <c r="Y10" s="61"/>
      <c r="Z10" s="61"/>
      <c r="AA10" s="61"/>
      <c r="AB10" s="61"/>
      <c r="AC10" s="61"/>
      <c r="AD10" s="84"/>
    </row>
    <row r="11" spans="1:30" ht="15" customHeight="1" x14ac:dyDescent="0.4">
      <c r="A11" s="66" t="s">
        <v>82</v>
      </c>
      <c r="B11" s="67"/>
      <c r="C11" s="67"/>
      <c r="D11" s="67"/>
      <c r="E11" s="67"/>
      <c r="F11" s="67"/>
      <c r="G11" s="68"/>
      <c r="H11" s="66"/>
      <c r="I11" s="57"/>
      <c r="J11" s="57"/>
      <c r="K11" s="49"/>
      <c r="L11" s="69" t="s">
        <v>84</v>
      </c>
      <c r="M11" s="57"/>
      <c r="N11" s="57"/>
      <c r="O11" s="57"/>
      <c r="P11" s="57"/>
      <c r="Q11" s="57"/>
      <c r="R11" s="57"/>
      <c r="S11" s="57"/>
      <c r="T11" s="70"/>
      <c r="U11" s="71"/>
      <c r="V11" s="72"/>
      <c r="W11" s="57"/>
      <c r="X11" s="71"/>
      <c r="Y11" s="72"/>
      <c r="Z11" s="57"/>
      <c r="AA11" s="57"/>
      <c r="AB11" s="57"/>
      <c r="AC11" s="57"/>
      <c r="AD11" s="71"/>
    </row>
    <row r="12" spans="1:30" ht="15" customHeight="1" x14ac:dyDescent="0.4">
      <c r="A12" s="94" t="s">
        <v>83</v>
      </c>
      <c r="B12" s="95"/>
      <c r="C12" s="95"/>
      <c r="D12" s="95"/>
      <c r="E12" s="95"/>
      <c r="F12" s="95"/>
      <c r="G12" s="96"/>
      <c r="H12" s="97">
        <f>ROUND(T12+T14,-1)</f>
        <v>120</v>
      </c>
      <c r="I12" s="98"/>
      <c r="J12" s="98"/>
      <c r="K12" s="100" t="s">
        <v>6</v>
      </c>
      <c r="L12" s="92" t="s">
        <v>82</v>
      </c>
      <c r="M12" s="89"/>
      <c r="N12" s="89"/>
      <c r="O12" s="89"/>
      <c r="P12" s="89"/>
      <c r="Q12" s="89"/>
      <c r="R12" s="89"/>
      <c r="S12" s="89"/>
      <c r="T12" s="93">
        <v>119.9</v>
      </c>
      <c r="U12" s="90"/>
      <c r="V12" s="91"/>
      <c r="W12" s="89"/>
      <c r="X12" s="90"/>
      <c r="Y12" s="89"/>
      <c r="Z12" s="89"/>
      <c r="AA12" s="89"/>
      <c r="AB12" s="89"/>
      <c r="AC12" s="89"/>
      <c r="AD12" s="90"/>
    </row>
    <row r="13" spans="1:30" ht="15" customHeight="1" x14ac:dyDescent="0.4">
      <c r="A13" s="91"/>
      <c r="B13" s="89"/>
      <c r="C13" s="89"/>
      <c r="D13" s="89"/>
      <c r="E13" s="89"/>
      <c r="F13" s="89"/>
      <c r="G13" s="90"/>
      <c r="H13" s="99"/>
      <c r="I13" s="98"/>
      <c r="J13" s="98"/>
      <c r="K13" s="101"/>
      <c r="L13" s="92"/>
      <c r="M13" s="89"/>
      <c r="N13" s="89"/>
      <c r="O13" s="89"/>
      <c r="P13" s="89"/>
      <c r="Q13" s="89"/>
      <c r="R13" s="89"/>
      <c r="S13" s="89"/>
      <c r="T13" s="93"/>
      <c r="U13" s="90"/>
      <c r="V13" s="91"/>
      <c r="W13" s="89"/>
      <c r="X13" s="90"/>
      <c r="Y13" s="89"/>
      <c r="Z13" s="89"/>
      <c r="AA13" s="89"/>
      <c r="AB13" s="89"/>
      <c r="AC13" s="89"/>
      <c r="AD13" s="90"/>
    </row>
    <row r="14" spans="1:30" ht="15" customHeight="1" x14ac:dyDescent="0.4">
      <c r="A14" s="83"/>
      <c r="B14" s="61"/>
      <c r="C14" s="61"/>
      <c r="D14" s="61"/>
      <c r="E14" s="61"/>
      <c r="F14" s="61"/>
      <c r="G14" s="84"/>
      <c r="H14" s="85"/>
      <c r="I14" s="86"/>
      <c r="J14" s="86"/>
      <c r="K14" s="53"/>
      <c r="L14" s="87"/>
      <c r="M14" s="61"/>
      <c r="N14" s="61"/>
      <c r="O14" s="61"/>
      <c r="P14" s="61"/>
      <c r="Q14" s="61"/>
      <c r="R14" s="61"/>
      <c r="S14" s="61"/>
      <c r="T14" s="88"/>
      <c r="U14" s="84"/>
      <c r="V14" s="83"/>
      <c r="W14" s="61"/>
      <c r="X14" s="84"/>
      <c r="Y14" s="61"/>
      <c r="Z14" s="61"/>
      <c r="AA14" s="61"/>
      <c r="AB14" s="61"/>
      <c r="AC14" s="61"/>
      <c r="AD14" s="84"/>
    </row>
    <row r="15" spans="1:30" ht="15" customHeight="1" x14ac:dyDescent="0.4">
      <c r="A15" s="102" t="s">
        <v>20</v>
      </c>
      <c r="B15" s="67"/>
      <c r="C15" s="67"/>
      <c r="D15" s="67"/>
      <c r="E15" s="67"/>
      <c r="F15" s="67"/>
      <c r="G15" s="68"/>
      <c r="H15" s="103">
        <f>ROUND(T16,-1)</f>
        <v>140</v>
      </c>
      <c r="I15" s="104"/>
      <c r="J15" s="104"/>
      <c r="K15" s="107" t="s">
        <v>6</v>
      </c>
      <c r="L15" s="69" t="s">
        <v>98</v>
      </c>
      <c r="M15" s="57"/>
      <c r="N15" s="57"/>
      <c r="O15" s="57"/>
      <c r="P15" s="57"/>
      <c r="Q15" s="57"/>
      <c r="R15" s="57"/>
      <c r="S15" s="57"/>
      <c r="T15" s="70"/>
      <c r="U15" s="71"/>
      <c r="V15" s="72"/>
      <c r="W15" s="57"/>
      <c r="X15" s="71"/>
      <c r="Y15" s="72"/>
      <c r="Z15" s="57"/>
      <c r="AA15" s="57"/>
      <c r="AB15" s="57"/>
      <c r="AC15" s="57"/>
      <c r="AD15" s="71"/>
    </row>
    <row r="16" spans="1:30" ht="15" customHeight="1" x14ac:dyDescent="0.4">
      <c r="A16" s="94" t="s">
        <v>97</v>
      </c>
      <c r="B16" s="95"/>
      <c r="C16" s="95"/>
      <c r="D16" s="95"/>
      <c r="E16" s="95"/>
      <c r="F16" s="95"/>
      <c r="G16" s="96"/>
      <c r="H16" s="105"/>
      <c r="I16" s="106"/>
      <c r="J16" s="106"/>
      <c r="K16" s="84"/>
      <c r="L16" s="92"/>
      <c r="M16" s="89"/>
      <c r="N16" s="89"/>
      <c r="O16" s="89"/>
      <c r="P16" s="89"/>
      <c r="Q16" s="89"/>
      <c r="R16" s="89"/>
      <c r="S16" s="89"/>
      <c r="T16" s="93">
        <f>T8</f>
        <v>143.33659999999998</v>
      </c>
      <c r="U16" s="90"/>
      <c r="V16" s="91"/>
      <c r="W16" s="89"/>
      <c r="X16" s="90"/>
      <c r="Y16" s="89"/>
      <c r="Z16" s="89"/>
      <c r="AA16" s="89"/>
      <c r="AB16" s="89"/>
      <c r="AC16" s="89"/>
      <c r="AD16" s="90"/>
    </row>
    <row r="17" spans="1:30" ht="15" customHeight="1" x14ac:dyDescent="0.4">
      <c r="A17" s="102" t="s">
        <v>20</v>
      </c>
      <c r="B17" s="67"/>
      <c r="C17" s="67"/>
      <c r="D17" s="67"/>
      <c r="E17" s="67"/>
      <c r="F17" s="67"/>
      <c r="G17" s="68"/>
      <c r="H17" s="110">
        <f>ROUND(T18,-1)</f>
        <v>100</v>
      </c>
      <c r="I17" s="111"/>
      <c r="J17" s="111"/>
      <c r="K17" s="113" t="s">
        <v>6</v>
      </c>
      <c r="L17" s="69" t="s">
        <v>84</v>
      </c>
      <c r="M17" s="57"/>
      <c r="N17" s="57"/>
      <c r="O17" s="57"/>
      <c r="P17" s="57"/>
      <c r="Q17" s="57"/>
      <c r="R17" s="57"/>
      <c r="S17" s="57"/>
      <c r="T17" s="70"/>
      <c r="U17" s="71"/>
      <c r="V17" s="72"/>
      <c r="W17" s="57"/>
      <c r="X17" s="71"/>
      <c r="Y17" s="72"/>
      <c r="Z17" s="57"/>
      <c r="AA17" s="57"/>
      <c r="AB17" s="57"/>
      <c r="AC17" s="57"/>
      <c r="AD17" s="71"/>
    </row>
    <row r="18" spans="1:30" ht="15" customHeight="1" x14ac:dyDescent="0.4">
      <c r="A18" s="94" t="s">
        <v>99</v>
      </c>
      <c r="B18" s="95"/>
      <c r="C18" s="95"/>
      <c r="D18" s="95"/>
      <c r="E18" s="95"/>
      <c r="F18" s="95"/>
      <c r="G18" s="96"/>
      <c r="H18" s="112"/>
      <c r="I18" s="111"/>
      <c r="J18" s="111"/>
      <c r="K18" s="90"/>
      <c r="L18" s="92" t="s">
        <v>118</v>
      </c>
      <c r="M18" s="89"/>
      <c r="N18" s="89"/>
      <c r="O18" s="89"/>
      <c r="P18" s="89"/>
      <c r="Q18" s="89"/>
      <c r="R18" s="89"/>
      <c r="S18" s="89"/>
      <c r="T18" s="93">
        <v>102.07</v>
      </c>
      <c r="U18" s="90"/>
      <c r="V18" s="91"/>
      <c r="W18" s="89"/>
      <c r="X18" s="90"/>
      <c r="Y18" s="89"/>
      <c r="Z18" s="89"/>
      <c r="AA18" s="89"/>
      <c r="AB18" s="89"/>
      <c r="AC18" s="89"/>
      <c r="AD18" s="90"/>
    </row>
    <row r="19" spans="1:30" ht="15" customHeight="1" x14ac:dyDescent="0.4">
      <c r="A19" s="102" t="s">
        <v>21</v>
      </c>
      <c r="B19" s="67"/>
      <c r="C19" s="67"/>
      <c r="D19" s="67"/>
      <c r="E19" s="67"/>
      <c r="F19" s="67"/>
      <c r="G19" s="68"/>
      <c r="H19" s="103">
        <f>ROUND(T20,-1)</f>
        <v>140</v>
      </c>
      <c r="I19" s="108"/>
      <c r="J19" s="108"/>
      <c r="K19" s="107" t="s">
        <v>6</v>
      </c>
      <c r="L19" s="69" t="s">
        <v>98</v>
      </c>
      <c r="M19" s="57"/>
      <c r="N19" s="57"/>
      <c r="O19" s="57"/>
      <c r="P19" s="57"/>
      <c r="Q19" s="57"/>
      <c r="R19" s="57"/>
      <c r="S19" s="57"/>
      <c r="T19" s="70"/>
      <c r="U19" s="71"/>
      <c r="V19" s="72"/>
      <c r="W19" s="57"/>
      <c r="X19" s="71"/>
      <c r="Y19" s="72"/>
      <c r="Z19" s="57"/>
      <c r="AA19" s="57"/>
      <c r="AB19" s="57"/>
      <c r="AC19" s="57"/>
      <c r="AD19" s="71"/>
    </row>
    <row r="20" spans="1:30" ht="15" customHeight="1" x14ac:dyDescent="0.4">
      <c r="A20" s="94" t="s">
        <v>97</v>
      </c>
      <c r="B20" s="95"/>
      <c r="C20" s="95"/>
      <c r="D20" s="95"/>
      <c r="E20" s="95"/>
      <c r="F20" s="95"/>
      <c r="G20" s="96"/>
      <c r="H20" s="105"/>
      <c r="I20" s="109"/>
      <c r="J20" s="109"/>
      <c r="K20" s="84"/>
      <c r="L20" s="87"/>
      <c r="M20" s="61"/>
      <c r="N20" s="61"/>
      <c r="O20" s="61"/>
      <c r="P20" s="61"/>
      <c r="Q20" s="61"/>
      <c r="R20" s="61"/>
      <c r="S20" s="61"/>
      <c r="T20" s="88">
        <f>T16</f>
        <v>143.33659999999998</v>
      </c>
      <c r="U20" s="84"/>
      <c r="V20" s="83"/>
      <c r="W20" s="61"/>
      <c r="X20" s="84"/>
      <c r="Y20" s="61"/>
      <c r="Z20" s="61"/>
      <c r="AA20" s="61"/>
      <c r="AB20" s="61"/>
      <c r="AC20" s="61"/>
      <c r="AD20" s="84"/>
    </row>
    <row r="21" spans="1:30" ht="15" customHeight="1" x14ac:dyDescent="0.4">
      <c r="A21" s="102" t="s">
        <v>21</v>
      </c>
      <c r="B21" s="67"/>
      <c r="C21" s="67"/>
      <c r="D21" s="67"/>
      <c r="E21" s="67"/>
      <c r="F21" s="67"/>
      <c r="G21" s="68"/>
      <c r="H21" s="103">
        <f>ROUND(T22,-1)</f>
        <v>100</v>
      </c>
      <c r="I21" s="108"/>
      <c r="J21" s="108"/>
      <c r="K21" s="107" t="s">
        <v>6</v>
      </c>
      <c r="L21" s="69" t="s">
        <v>84</v>
      </c>
      <c r="M21" s="57"/>
      <c r="N21" s="57"/>
      <c r="O21" s="57"/>
      <c r="P21" s="57"/>
      <c r="Q21" s="57"/>
      <c r="R21" s="57"/>
      <c r="S21" s="57"/>
      <c r="T21" s="70"/>
      <c r="U21" s="71"/>
      <c r="V21" s="72"/>
      <c r="W21" s="57"/>
      <c r="X21" s="71"/>
      <c r="Y21" s="72"/>
      <c r="Z21" s="57"/>
      <c r="AA21" s="57"/>
      <c r="AB21" s="57"/>
      <c r="AC21" s="57"/>
      <c r="AD21" s="71"/>
    </row>
    <row r="22" spans="1:30" ht="15" customHeight="1" x14ac:dyDescent="0.4">
      <c r="A22" s="94" t="s">
        <v>99</v>
      </c>
      <c r="B22" s="95"/>
      <c r="C22" s="95"/>
      <c r="D22" s="95"/>
      <c r="E22" s="95"/>
      <c r="F22" s="95"/>
      <c r="G22" s="96"/>
      <c r="H22" s="105"/>
      <c r="I22" s="109"/>
      <c r="J22" s="109"/>
      <c r="K22" s="84"/>
      <c r="L22" s="87" t="s">
        <v>119</v>
      </c>
      <c r="M22" s="61"/>
      <c r="N22" s="61"/>
      <c r="O22" s="61"/>
      <c r="P22" s="61"/>
      <c r="Q22" s="61"/>
      <c r="R22" s="61"/>
      <c r="S22" s="61"/>
      <c r="T22" s="88">
        <f>T18</f>
        <v>102.07</v>
      </c>
      <c r="U22" s="84"/>
      <c r="V22" s="83"/>
      <c r="W22" s="61"/>
      <c r="X22" s="84"/>
      <c r="Y22" s="61"/>
      <c r="Z22" s="61"/>
      <c r="AA22" s="61"/>
      <c r="AB22" s="61"/>
      <c r="AC22" s="61"/>
      <c r="AD22" s="84"/>
    </row>
    <row r="23" spans="1:30" ht="15" customHeight="1" x14ac:dyDescent="0.4">
      <c r="A23" s="63" t="s">
        <v>1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5"/>
    </row>
    <row r="24" spans="1:30" ht="15" customHeight="1" x14ac:dyDescent="0.4">
      <c r="A24" s="66" t="s">
        <v>0</v>
      </c>
      <c r="B24" s="67"/>
      <c r="C24" s="67"/>
      <c r="D24" s="67"/>
      <c r="E24" s="67"/>
      <c r="F24" s="67"/>
      <c r="G24" s="68"/>
      <c r="H24" s="66"/>
      <c r="I24" s="67"/>
      <c r="J24" s="67"/>
      <c r="K24" s="49"/>
      <c r="L24" s="69" t="s">
        <v>84</v>
      </c>
      <c r="M24" s="57"/>
      <c r="N24" s="57"/>
      <c r="O24" s="57"/>
      <c r="P24" s="57"/>
      <c r="Q24" s="57"/>
      <c r="R24" s="57"/>
      <c r="S24" s="57"/>
      <c r="T24" s="70"/>
      <c r="U24" s="107"/>
      <c r="V24" s="72"/>
      <c r="W24" s="57"/>
      <c r="X24" s="71"/>
      <c r="Y24" s="72"/>
      <c r="Z24" s="57"/>
      <c r="AA24" s="57"/>
      <c r="AB24" s="57"/>
      <c r="AC24" s="57"/>
      <c r="AD24" s="71"/>
    </row>
    <row r="25" spans="1:30" ht="15" customHeight="1" x14ac:dyDescent="0.4">
      <c r="A25" s="94" t="s">
        <v>85</v>
      </c>
      <c r="B25" s="95"/>
      <c r="C25" s="95"/>
      <c r="D25" s="95"/>
      <c r="E25" s="95"/>
      <c r="F25" s="95"/>
      <c r="G25" s="96"/>
      <c r="H25" s="97">
        <f>ROUND(T25+T27,-1)</f>
        <v>30</v>
      </c>
      <c r="I25" s="118"/>
      <c r="J25" s="118"/>
      <c r="K25" s="113" t="s">
        <v>6</v>
      </c>
      <c r="L25" s="92" t="s">
        <v>0</v>
      </c>
      <c r="M25" s="93"/>
      <c r="N25" s="93"/>
      <c r="O25" s="93"/>
      <c r="P25" s="93"/>
      <c r="Q25" s="93"/>
      <c r="R25" s="93"/>
      <c r="S25" s="93"/>
      <c r="T25" s="93">
        <f>土工土量表!E52</f>
        <v>34.024799999999999</v>
      </c>
      <c r="U25" s="113"/>
      <c r="V25" s="91"/>
      <c r="W25" s="89"/>
      <c r="X25" s="90"/>
      <c r="Y25" s="91"/>
      <c r="Z25" s="89"/>
      <c r="AA25" s="89"/>
      <c r="AB25" s="89"/>
      <c r="AC25" s="89"/>
      <c r="AD25" s="90"/>
    </row>
    <row r="26" spans="1:30" ht="15" customHeight="1" x14ac:dyDescent="0.4">
      <c r="A26" s="91"/>
      <c r="B26" s="89"/>
      <c r="C26" s="89"/>
      <c r="D26" s="89"/>
      <c r="E26" s="89"/>
      <c r="F26" s="89"/>
      <c r="G26" s="90"/>
      <c r="H26" s="97"/>
      <c r="I26" s="118"/>
      <c r="J26" s="118"/>
      <c r="K26" s="113"/>
      <c r="L26" s="92"/>
      <c r="M26" s="93"/>
      <c r="N26" s="93"/>
      <c r="O26" s="93"/>
      <c r="P26" s="93"/>
      <c r="Q26" s="93"/>
      <c r="R26" s="93"/>
      <c r="S26" s="93"/>
      <c r="T26" s="93"/>
      <c r="U26" s="113"/>
      <c r="V26" s="91"/>
      <c r="W26" s="89"/>
      <c r="X26" s="90"/>
      <c r="Y26" s="91"/>
      <c r="Z26" s="89"/>
      <c r="AA26" s="89"/>
      <c r="AB26" s="89"/>
      <c r="AC26" s="89"/>
      <c r="AD26" s="90"/>
    </row>
    <row r="27" spans="1:30" ht="15" customHeight="1" x14ac:dyDescent="0.4">
      <c r="A27" s="83"/>
      <c r="B27" s="61"/>
      <c r="C27" s="61"/>
      <c r="D27" s="61"/>
      <c r="E27" s="61"/>
      <c r="F27" s="61"/>
      <c r="G27" s="84"/>
      <c r="H27" s="85"/>
      <c r="I27" s="116"/>
      <c r="J27" s="116"/>
      <c r="K27" s="53"/>
      <c r="L27" s="87"/>
      <c r="M27" s="88"/>
      <c r="N27" s="88"/>
      <c r="O27" s="88"/>
      <c r="P27" s="88"/>
      <c r="Q27" s="88"/>
      <c r="R27" s="88"/>
      <c r="S27" s="88"/>
      <c r="T27" s="88"/>
      <c r="U27" s="117"/>
      <c r="V27" s="83"/>
      <c r="W27" s="61"/>
      <c r="X27" s="84"/>
      <c r="Y27" s="83"/>
      <c r="Z27" s="61"/>
      <c r="AA27" s="61"/>
      <c r="AB27" s="61"/>
      <c r="AC27" s="61"/>
      <c r="AD27" s="84"/>
    </row>
    <row r="28" spans="1:30" ht="15" customHeight="1" x14ac:dyDescent="0.4">
      <c r="A28" s="102" t="s">
        <v>15</v>
      </c>
      <c r="B28" s="67"/>
      <c r="C28" s="67"/>
      <c r="D28" s="67"/>
      <c r="E28" s="67"/>
      <c r="F28" s="67"/>
      <c r="G28" s="68"/>
      <c r="H28" s="114"/>
      <c r="I28" s="115"/>
      <c r="J28" s="115"/>
      <c r="K28" s="49"/>
      <c r="L28" s="69" t="s">
        <v>84</v>
      </c>
      <c r="M28" s="57"/>
      <c r="N28" s="57"/>
      <c r="O28" s="57"/>
      <c r="P28" s="57"/>
      <c r="Q28" s="57"/>
      <c r="R28" s="57"/>
      <c r="S28" s="57"/>
      <c r="T28" s="70"/>
      <c r="U28" s="71"/>
      <c r="V28" s="72"/>
      <c r="W28" s="57"/>
      <c r="X28" s="71"/>
      <c r="Y28" s="72"/>
      <c r="Z28" s="57"/>
      <c r="AA28" s="57"/>
      <c r="AB28" s="57"/>
      <c r="AC28" s="57"/>
      <c r="AD28" s="71"/>
    </row>
    <row r="29" spans="1:30" ht="15" customHeight="1" x14ac:dyDescent="0.4">
      <c r="A29" s="94" t="s">
        <v>85</v>
      </c>
      <c r="B29" s="95"/>
      <c r="C29" s="95"/>
      <c r="D29" s="95"/>
      <c r="E29" s="95"/>
      <c r="F29" s="95"/>
      <c r="G29" s="96"/>
      <c r="H29" s="97">
        <f>ROUND(T29+T31,-1)</f>
        <v>20</v>
      </c>
      <c r="I29" s="98"/>
      <c r="J29" s="98"/>
      <c r="K29" s="113" t="s">
        <v>6</v>
      </c>
      <c r="L29" s="92" t="s">
        <v>16</v>
      </c>
      <c r="M29" s="89"/>
      <c r="N29" s="89"/>
      <c r="O29" s="89"/>
      <c r="P29" s="89"/>
      <c r="Q29" s="89"/>
      <c r="R29" s="89"/>
      <c r="S29" s="89"/>
      <c r="T29" s="124">
        <f>土工土量表!E104</f>
        <v>7.2839999999999998</v>
      </c>
      <c r="U29" s="125"/>
      <c r="V29" s="91"/>
      <c r="W29" s="89"/>
      <c r="X29" s="90"/>
      <c r="Y29" s="89"/>
      <c r="Z29" s="89"/>
      <c r="AA29" s="89"/>
      <c r="AB29" s="89"/>
      <c r="AC29" s="89"/>
      <c r="AD29" s="90"/>
    </row>
    <row r="30" spans="1:30" ht="15" customHeight="1" x14ac:dyDescent="0.4">
      <c r="A30" s="123"/>
      <c r="B30" s="95"/>
      <c r="C30" s="95"/>
      <c r="D30" s="95"/>
      <c r="E30" s="95"/>
      <c r="F30" s="95"/>
      <c r="G30" s="96"/>
      <c r="H30" s="99"/>
      <c r="I30" s="98"/>
      <c r="J30" s="98"/>
      <c r="K30" s="90"/>
      <c r="L30" s="92"/>
      <c r="M30" s="89"/>
      <c r="N30" s="89"/>
      <c r="O30" s="89"/>
      <c r="P30" s="89"/>
      <c r="Q30" s="89"/>
      <c r="R30" s="89"/>
      <c r="S30" s="89"/>
      <c r="T30" s="93"/>
      <c r="U30" s="90"/>
      <c r="V30" s="91"/>
      <c r="W30" s="89"/>
      <c r="X30" s="90"/>
      <c r="Y30" s="89"/>
      <c r="Z30" s="89"/>
      <c r="AA30" s="89"/>
      <c r="AB30" s="89"/>
      <c r="AC30" s="89"/>
      <c r="AD30" s="90"/>
    </row>
    <row r="31" spans="1:30" ht="15" customHeight="1" x14ac:dyDescent="0.4">
      <c r="A31" s="83"/>
      <c r="B31" s="61"/>
      <c r="C31" s="61"/>
      <c r="D31" s="61"/>
      <c r="E31" s="61"/>
      <c r="F31" s="61"/>
      <c r="G31" s="84"/>
      <c r="H31" s="119"/>
      <c r="I31" s="120"/>
      <c r="J31" s="120"/>
      <c r="K31" s="53"/>
      <c r="L31" s="87" t="s">
        <v>17</v>
      </c>
      <c r="M31" s="61"/>
      <c r="N31" s="61"/>
      <c r="O31" s="61"/>
      <c r="P31" s="61"/>
      <c r="Q31" s="61"/>
      <c r="R31" s="61"/>
      <c r="S31" s="61"/>
      <c r="T31" s="121">
        <f>土工土量表!E78</f>
        <v>13.848000000000001</v>
      </c>
      <c r="U31" s="122"/>
      <c r="V31" s="83"/>
      <c r="W31" s="61"/>
      <c r="X31" s="84"/>
      <c r="Y31" s="61"/>
      <c r="Z31" s="61"/>
      <c r="AA31" s="61"/>
      <c r="AB31" s="61"/>
      <c r="AC31" s="61"/>
      <c r="AD31" s="84"/>
    </row>
    <row r="32" spans="1:30" ht="15" customHeight="1" x14ac:dyDescent="0.4">
      <c r="A32" s="102" t="s">
        <v>18</v>
      </c>
      <c r="B32" s="67"/>
      <c r="C32" s="67"/>
      <c r="D32" s="67"/>
      <c r="E32" s="67"/>
      <c r="F32" s="67"/>
      <c r="G32" s="68"/>
      <c r="H32" s="103">
        <v>7</v>
      </c>
      <c r="I32" s="126"/>
      <c r="J32" s="126"/>
      <c r="K32" s="107" t="s">
        <v>6</v>
      </c>
      <c r="L32" s="69" t="s">
        <v>84</v>
      </c>
      <c r="M32" s="57"/>
      <c r="N32" s="57"/>
      <c r="O32" s="57"/>
      <c r="P32" s="57"/>
      <c r="Q32" s="57"/>
      <c r="R32" s="57"/>
      <c r="S32" s="57"/>
      <c r="T32" s="70"/>
      <c r="U32" s="71"/>
      <c r="V32" s="72"/>
      <c r="W32" s="57"/>
      <c r="X32" s="71"/>
      <c r="Y32" s="72"/>
      <c r="Z32" s="57"/>
      <c r="AA32" s="57"/>
      <c r="AB32" s="57"/>
      <c r="AC32" s="57"/>
      <c r="AD32" s="71"/>
    </row>
    <row r="33" spans="1:30" ht="15" customHeight="1" x14ac:dyDescent="0.4">
      <c r="A33" s="123" t="s">
        <v>19</v>
      </c>
      <c r="B33" s="95"/>
      <c r="C33" s="95"/>
      <c r="D33" s="95"/>
      <c r="E33" s="95"/>
      <c r="F33" s="95"/>
      <c r="G33" s="96"/>
      <c r="H33" s="127"/>
      <c r="I33" s="128"/>
      <c r="J33" s="128"/>
      <c r="K33" s="84"/>
      <c r="L33" s="92"/>
      <c r="M33" s="89"/>
      <c r="N33" s="89"/>
      <c r="O33" s="89"/>
      <c r="P33" s="89"/>
      <c r="Q33" s="89"/>
      <c r="R33" s="89"/>
      <c r="S33" s="89"/>
      <c r="T33" s="124">
        <f>T29</f>
        <v>7.2839999999999998</v>
      </c>
      <c r="U33" s="90"/>
      <c r="V33" s="91"/>
      <c r="W33" s="89"/>
      <c r="X33" s="90"/>
      <c r="Y33" s="89"/>
      <c r="Z33" s="89"/>
      <c r="AA33" s="89"/>
      <c r="AB33" s="89"/>
      <c r="AC33" s="89"/>
      <c r="AD33" s="90"/>
    </row>
    <row r="34" spans="1:30" ht="15" customHeight="1" x14ac:dyDescent="0.4">
      <c r="A34" s="102" t="s">
        <v>92</v>
      </c>
      <c r="B34" s="67"/>
      <c r="C34" s="67"/>
      <c r="D34" s="67"/>
      <c r="E34" s="67"/>
      <c r="F34" s="67"/>
      <c r="G34" s="68"/>
      <c r="H34" s="103">
        <v>1</v>
      </c>
      <c r="I34" s="126"/>
      <c r="J34" s="126"/>
      <c r="K34" s="107" t="s">
        <v>6</v>
      </c>
      <c r="L34" s="69" t="s">
        <v>84</v>
      </c>
      <c r="M34" s="57"/>
      <c r="N34" s="57"/>
      <c r="O34" s="57"/>
      <c r="P34" s="57"/>
      <c r="Q34" s="57"/>
      <c r="R34" s="57"/>
      <c r="S34" s="57"/>
      <c r="T34" s="70"/>
      <c r="U34" s="71"/>
      <c r="V34" s="72"/>
      <c r="W34" s="57"/>
      <c r="X34" s="71"/>
      <c r="Y34" s="72"/>
      <c r="Z34" s="57"/>
      <c r="AA34" s="57"/>
      <c r="AB34" s="57"/>
      <c r="AC34" s="57"/>
      <c r="AD34" s="71"/>
    </row>
    <row r="35" spans="1:30" ht="15" customHeight="1" x14ac:dyDescent="0.4">
      <c r="A35" s="130"/>
      <c r="B35" s="131"/>
      <c r="C35" s="131"/>
      <c r="D35" s="131"/>
      <c r="E35" s="131"/>
      <c r="F35" s="131"/>
      <c r="G35" s="132"/>
      <c r="H35" s="110"/>
      <c r="I35" s="129"/>
      <c r="J35" s="129"/>
      <c r="K35" s="113"/>
      <c r="L35" s="312"/>
      <c r="M35" s="313"/>
      <c r="N35" s="313"/>
      <c r="O35" s="313"/>
      <c r="P35" s="313"/>
      <c r="Q35" s="313"/>
      <c r="R35" s="313"/>
      <c r="S35" s="313"/>
      <c r="T35" s="313"/>
      <c r="U35" s="314"/>
      <c r="V35" s="226"/>
      <c r="W35" s="227"/>
      <c r="X35" s="228"/>
      <c r="Y35" s="226"/>
      <c r="Z35" s="227"/>
      <c r="AA35" s="227"/>
      <c r="AB35" s="227"/>
      <c r="AC35" s="227"/>
      <c r="AD35" s="228"/>
    </row>
    <row r="36" spans="1:30" ht="15" customHeight="1" x14ac:dyDescent="0.4">
      <c r="A36" s="123"/>
      <c r="B36" s="95"/>
      <c r="C36" s="95"/>
      <c r="D36" s="95"/>
      <c r="E36" s="95"/>
      <c r="F36" s="95"/>
      <c r="G36" s="96"/>
      <c r="H36" s="127"/>
      <c r="I36" s="128"/>
      <c r="J36" s="128"/>
      <c r="K36" s="84"/>
      <c r="L36" s="92"/>
      <c r="M36" s="89"/>
      <c r="N36" s="89"/>
      <c r="O36" s="89"/>
      <c r="P36" s="89"/>
      <c r="Q36" s="89"/>
      <c r="R36" s="89"/>
      <c r="S36" s="89"/>
      <c r="T36" s="93">
        <v>0.81</v>
      </c>
      <c r="U36" s="90"/>
      <c r="V36" s="91"/>
      <c r="W36" s="89"/>
      <c r="X36" s="90"/>
      <c r="Y36" s="89"/>
      <c r="Z36" s="89"/>
      <c r="AA36" s="89"/>
      <c r="AB36" s="89"/>
      <c r="AC36" s="89"/>
      <c r="AD36" s="90"/>
    </row>
    <row r="37" spans="1:30" ht="15" customHeight="1" x14ac:dyDescent="0.4">
      <c r="A37" s="102" t="s">
        <v>92</v>
      </c>
      <c r="B37" s="67"/>
      <c r="C37" s="67"/>
      <c r="D37" s="67"/>
      <c r="E37" s="67"/>
      <c r="F37" s="67"/>
      <c r="G37" s="68"/>
      <c r="H37" s="103">
        <v>1</v>
      </c>
      <c r="I37" s="126"/>
      <c r="J37" s="126"/>
      <c r="K37" s="107" t="s">
        <v>6</v>
      </c>
      <c r="L37" s="69" t="s">
        <v>84</v>
      </c>
      <c r="M37" s="57"/>
      <c r="N37" s="57"/>
      <c r="O37" s="57"/>
      <c r="P37" s="57"/>
      <c r="Q37" s="57"/>
      <c r="R37" s="57"/>
      <c r="S37" s="57"/>
      <c r="T37" s="70"/>
      <c r="U37" s="71"/>
      <c r="V37" s="72"/>
      <c r="W37" s="57"/>
      <c r="X37" s="71"/>
      <c r="Y37" s="72"/>
      <c r="Z37" s="57"/>
      <c r="AA37" s="57"/>
      <c r="AB37" s="57"/>
      <c r="AC37" s="57"/>
      <c r="AD37" s="71"/>
    </row>
    <row r="38" spans="1:30" ht="15" customHeight="1" x14ac:dyDescent="0.4">
      <c r="A38" s="130" t="s">
        <v>122</v>
      </c>
      <c r="B38" s="131"/>
      <c r="C38" s="131"/>
      <c r="D38" s="131"/>
      <c r="E38" s="131"/>
      <c r="F38" s="131"/>
      <c r="G38" s="132"/>
      <c r="H38" s="110"/>
      <c r="I38" s="129"/>
      <c r="J38" s="129"/>
      <c r="K38" s="113"/>
      <c r="L38" s="312"/>
      <c r="M38" s="313"/>
      <c r="N38" s="313"/>
      <c r="O38" s="313"/>
      <c r="P38" s="313"/>
      <c r="Q38" s="313"/>
      <c r="R38" s="313"/>
      <c r="S38" s="313"/>
      <c r="T38" s="313"/>
      <c r="U38" s="314"/>
      <c r="V38" s="226"/>
      <c r="W38" s="227"/>
      <c r="X38" s="228"/>
      <c r="Y38" s="226"/>
      <c r="Z38" s="227"/>
      <c r="AA38" s="227"/>
      <c r="AB38" s="227"/>
      <c r="AC38" s="227"/>
      <c r="AD38" s="228"/>
    </row>
    <row r="39" spans="1:30" ht="15" customHeight="1" x14ac:dyDescent="0.4">
      <c r="A39" s="123"/>
      <c r="B39" s="95"/>
      <c r="C39" s="95"/>
      <c r="D39" s="95"/>
      <c r="E39" s="95"/>
      <c r="F39" s="95"/>
      <c r="G39" s="96"/>
      <c r="H39" s="127"/>
      <c r="I39" s="128"/>
      <c r="J39" s="128"/>
      <c r="K39" s="84"/>
      <c r="L39" s="92"/>
      <c r="M39" s="89"/>
      <c r="N39" s="89"/>
      <c r="O39" s="89"/>
      <c r="P39" s="89"/>
      <c r="Q39" s="89"/>
      <c r="R39" s="89"/>
      <c r="S39" s="89"/>
      <c r="T39" s="93">
        <v>0.81</v>
      </c>
      <c r="U39" s="90"/>
      <c r="V39" s="91"/>
      <c r="W39" s="89"/>
      <c r="X39" s="90"/>
      <c r="Y39" s="89"/>
      <c r="Z39" s="89"/>
      <c r="AA39" s="89"/>
      <c r="AB39" s="89"/>
      <c r="AC39" s="89"/>
      <c r="AD39" s="90"/>
    </row>
    <row r="40" spans="1:30" ht="15" customHeight="1" x14ac:dyDescent="0.4">
      <c r="A40" s="102" t="s">
        <v>100</v>
      </c>
      <c r="B40" s="67"/>
      <c r="C40" s="67"/>
      <c r="D40" s="67"/>
      <c r="E40" s="67"/>
      <c r="F40" s="67"/>
      <c r="G40" s="68"/>
      <c r="H40" s="103">
        <v>6</v>
      </c>
      <c r="I40" s="126"/>
      <c r="J40" s="126"/>
      <c r="K40" s="107" t="s">
        <v>112</v>
      </c>
      <c r="L40" s="69" t="s">
        <v>84</v>
      </c>
      <c r="M40" s="57"/>
      <c r="N40" s="57"/>
      <c r="O40" s="57"/>
      <c r="P40" s="57"/>
      <c r="Q40" s="57"/>
      <c r="R40" s="57"/>
      <c r="S40" s="57"/>
      <c r="T40" s="70"/>
      <c r="U40" s="71"/>
      <c r="V40" s="72"/>
      <c r="W40" s="57"/>
      <c r="X40" s="71"/>
      <c r="Y40" s="72"/>
      <c r="Z40" s="57"/>
      <c r="AA40" s="57"/>
      <c r="AB40" s="57"/>
      <c r="AC40" s="57"/>
      <c r="AD40" s="71"/>
    </row>
    <row r="41" spans="1:30" ht="15" customHeight="1" x14ac:dyDescent="0.4">
      <c r="A41" s="133"/>
      <c r="B41" s="134"/>
      <c r="C41" s="134"/>
      <c r="D41" s="134"/>
      <c r="E41" s="134"/>
      <c r="F41" s="134"/>
      <c r="G41" s="135"/>
      <c r="H41" s="127"/>
      <c r="I41" s="128"/>
      <c r="J41" s="128"/>
      <c r="K41" s="84"/>
      <c r="L41" s="87"/>
      <c r="M41" s="61"/>
      <c r="N41" s="61"/>
      <c r="O41" s="61"/>
      <c r="P41" s="61"/>
      <c r="Q41" s="61"/>
      <c r="R41" s="61"/>
      <c r="S41" s="61"/>
      <c r="T41" s="88">
        <v>5.94</v>
      </c>
      <c r="U41" s="84"/>
      <c r="V41" s="83"/>
      <c r="W41" s="61"/>
      <c r="X41" s="84"/>
      <c r="Y41" s="61"/>
      <c r="Z41" s="61"/>
      <c r="AA41" s="61"/>
      <c r="AB41" s="61"/>
      <c r="AC41" s="61"/>
      <c r="AD41" s="84"/>
    </row>
    <row r="42" spans="1:30" ht="15" customHeight="1" x14ac:dyDescent="0.4">
      <c r="A42" s="102" t="s">
        <v>121</v>
      </c>
      <c r="B42" s="67"/>
      <c r="C42" s="67"/>
      <c r="D42" s="67"/>
      <c r="E42" s="67"/>
      <c r="F42" s="67"/>
      <c r="G42" s="68"/>
      <c r="H42" s="103">
        <v>2</v>
      </c>
      <c r="I42" s="126"/>
      <c r="J42" s="126"/>
      <c r="K42" s="107" t="s">
        <v>112</v>
      </c>
      <c r="L42" s="69" t="s">
        <v>84</v>
      </c>
      <c r="M42" s="57"/>
      <c r="N42" s="57"/>
      <c r="O42" s="57"/>
      <c r="P42" s="57"/>
      <c r="Q42" s="57"/>
      <c r="R42" s="57"/>
      <c r="S42" s="57"/>
      <c r="T42" s="70"/>
      <c r="U42" s="71"/>
      <c r="V42" s="72"/>
      <c r="W42" s="57"/>
      <c r="X42" s="71"/>
      <c r="Y42" s="72"/>
      <c r="Z42" s="57"/>
      <c r="AA42" s="57"/>
      <c r="AB42" s="57"/>
      <c r="AC42" s="57"/>
      <c r="AD42" s="71"/>
    </row>
    <row r="43" spans="1:30" ht="15" customHeight="1" x14ac:dyDescent="0.4">
      <c r="A43" s="133"/>
      <c r="B43" s="134"/>
      <c r="C43" s="134"/>
      <c r="D43" s="134"/>
      <c r="E43" s="134"/>
      <c r="F43" s="134"/>
      <c r="G43" s="135"/>
      <c r="H43" s="127"/>
      <c r="I43" s="128"/>
      <c r="J43" s="128"/>
      <c r="K43" s="84"/>
      <c r="L43" s="87"/>
      <c r="M43" s="61"/>
      <c r="N43" s="61"/>
      <c r="O43" s="61"/>
      <c r="P43" s="61"/>
      <c r="Q43" s="61"/>
      <c r="R43" s="61"/>
      <c r="S43" s="61"/>
      <c r="T43" s="88">
        <v>1.98</v>
      </c>
      <c r="U43" s="84"/>
      <c r="V43" s="83"/>
      <c r="W43" s="61"/>
      <c r="X43" s="84"/>
      <c r="Y43" s="61"/>
      <c r="Z43" s="61"/>
      <c r="AA43" s="61"/>
      <c r="AB43" s="61"/>
      <c r="AC43" s="61"/>
      <c r="AD43" s="84"/>
    </row>
    <row r="44" spans="1:30" ht="15" customHeight="1" x14ac:dyDescent="0.4">
      <c r="A44" s="102" t="s">
        <v>20</v>
      </c>
      <c r="B44" s="67"/>
      <c r="C44" s="67"/>
      <c r="D44" s="67"/>
      <c r="E44" s="67"/>
      <c r="F44" s="67"/>
      <c r="G44" s="68"/>
      <c r="H44" s="110">
        <f>ROUND(T45,-1)</f>
        <v>20</v>
      </c>
      <c r="I44" s="111"/>
      <c r="J44" s="111"/>
      <c r="K44" s="113" t="s">
        <v>6</v>
      </c>
      <c r="L44" s="69" t="s">
        <v>59</v>
      </c>
      <c r="M44" s="57"/>
      <c r="N44" s="57"/>
      <c r="O44" s="57"/>
      <c r="P44" s="57"/>
      <c r="Q44" s="57"/>
      <c r="R44" s="57"/>
      <c r="S44" s="57"/>
      <c r="T44" s="70"/>
      <c r="U44" s="71"/>
      <c r="V44" s="72"/>
      <c r="W44" s="57"/>
      <c r="X44" s="71"/>
      <c r="Y44" s="72"/>
      <c r="Z44" s="57"/>
      <c r="AA44" s="57"/>
      <c r="AB44" s="57"/>
      <c r="AC44" s="57"/>
      <c r="AD44" s="71"/>
    </row>
    <row r="45" spans="1:30" ht="15" customHeight="1" x14ac:dyDescent="0.4">
      <c r="A45" s="123"/>
      <c r="B45" s="95"/>
      <c r="C45" s="95"/>
      <c r="D45" s="95"/>
      <c r="E45" s="95"/>
      <c r="F45" s="95"/>
      <c r="G45" s="96"/>
      <c r="H45" s="112"/>
      <c r="I45" s="111"/>
      <c r="J45" s="111"/>
      <c r="K45" s="90"/>
      <c r="L45" s="92"/>
      <c r="M45" s="89"/>
      <c r="N45" s="89"/>
      <c r="O45" s="89"/>
      <c r="P45" s="89"/>
      <c r="Q45" s="89"/>
      <c r="R45" s="89"/>
      <c r="S45" s="89"/>
      <c r="T45" s="124">
        <f>ROUND(T25-T31,2)</f>
        <v>20.18</v>
      </c>
      <c r="U45" s="90"/>
      <c r="V45" s="91"/>
      <c r="W45" s="89"/>
      <c r="X45" s="90"/>
      <c r="Y45" s="89"/>
      <c r="Z45" s="89"/>
      <c r="AA45" s="89"/>
      <c r="AB45" s="89"/>
      <c r="AC45" s="89"/>
      <c r="AD45" s="90"/>
    </row>
    <row r="46" spans="1:30" ht="15" customHeight="1" x14ac:dyDescent="0.4">
      <c r="A46" s="102" t="s">
        <v>21</v>
      </c>
      <c r="B46" s="67"/>
      <c r="C46" s="67"/>
      <c r="D46" s="67"/>
      <c r="E46" s="67"/>
      <c r="F46" s="67"/>
      <c r="G46" s="68"/>
      <c r="H46" s="103">
        <f>ROUND(T47,-1)</f>
        <v>20</v>
      </c>
      <c r="I46" s="108"/>
      <c r="J46" s="108"/>
      <c r="K46" s="107" t="s">
        <v>6</v>
      </c>
      <c r="L46" s="136" t="s">
        <v>22</v>
      </c>
      <c r="M46" s="137"/>
      <c r="N46" s="137"/>
      <c r="O46" s="137"/>
      <c r="P46" s="137"/>
      <c r="Q46" s="137"/>
      <c r="R46" s="137"/>
      <c r="S46" s="137"/>
      <c r="T46" s="70"/>
      <c r="U46" s="71"/>
      <c r="V46" s="72"/>
      <c r="W46" s="57"/>
      <c r="X46" s="71"/>
      <c r="Y46" s="72"/>
      <c r="Z46" s="57"/>
      <c r="AA46" s="57"/>
      <c r="AB46" s="57"/>
      <c r="AC46" s="57"/>
      <c r="AD46" s="71"/>
    </row>
    <row r="47" spans="1:30" ht="15" customHeight="1" x14ac:dyDescent="0.4">
      <c r="A47" s="133"/>
      <c r="B47" s="134"/>
      <c r="C47" s="134"/>
      <c r="D47" s="134"/>
      <c r="E47" s="134"/>
      <c r="F47" s="134"/>
      <c r="G47" s="135"/>
      <c r="H47" s="105"/>
      <c r="I47" s="109"/>
      <c r="J47" s="109"/>
      <c r="K47" s="84"/>
      <c r="L47" s="87"/>
      <c r="M47" s="61"/>
      <c r="N47" s="61"/>
      <c r="O47" s="61"/>
      <c r="P47" s="61"/>
      <c r="Q47" s="61"/>
      <c r="R47" s="61"/>
      <c r="S47" s="61"/>
      <c r="T47" s="88">
        <f>T45</f>
        <v>20.18</v>
      </c>
      <c r="U47" s="84"/>
      <c r="V47" s="83"/>
      <c r="W47" s="61"/>
      <c r="X47" s="84"/>
      <c r="Y47" s="61"/>
      <c r="Z47" s="61"/>
      <c r="AA47" s="61"/>
      <c r="AB47" s="61"/>
      <c r="AC47" s="61"/>
      <c r="AD47" s="84"/>
    </row>
    <row r="48" spans="1:30" ht="15" customHeight="1" x14ac:dyDescent="0.4">
      <c r="A48" s="157" t="s">
        <v>120</v>
      </c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9"/>
    </row>
    <row r="49" spans="1:30" ht="15" customHeight="1" x14ac:dyDescent="0.4">
      <c r="A49" s="144" t="s">
        <v>115</v>
      </c>
      <c r="B49" s="145"/>
      <c r="C49" s="145"/>
      <c r="D49" s="145"/>
      <c r="E49" s="145"/>
      <c r="F49" s="145"/>
      <c r="G49" s="146"/>
      <c r="H49" s="147">
        <f>T49</f>
        <v>17.829999999999998</v>
      </c>
      <c r="I49" s="148"/>
      <c r="J49" s="148"/>
      <c r="K49" s="107" t="s">
        <v>6</v>
      </c>
      <c r="L49" s="160" t="s">
        <v>114</v>
      </c>
      <c r="M49" s="155"/>
      <c r="N49" s="155"/>
      <c r="O49" s="155"/>
      <c r="P49" s="155"/>
      <c r="Q49" s="155"/>
      <c r="R49" s="155"/>
      <c r="S49" s="155"/>
      <c r="T49" s="161">
        <v>17.829999999999998</v>
      </c>
      <c r="U49" s="162"/>
      <c r="V49" s="154"/>
      <c r="W49" s="155"/>
      <c r="X49" s="156"/>
      <c r="Y49" s="154"/>
      <c r="Z49" s="155"/>
      <c r="AA49" s="155"/>
      <c r="AB49" s="155"/>
      <c r="AC49" s="155"/>
      <c r="AD49" s="156"/>
    </row>
    <row r="50" spans="1:30" ht="15" customHeight="1" x14ac:dyDescent="0.4">
      <c r="A50" s="163"/>
      <c r="B50" s="164"/>
      <c r="C50" s="164"/>
      <c r="D50" s="164"/>
      <c r="E50" s="164"/>
      <c r="F50" s="164"/>
      <c r="G50" s="165"/>
      <c r="H50" s="149"/>
      <c r="I50" s="150"/>
      <c r="J50" s="150"/>
      <c r="K50" s="84"/>
      <c r="L50" s="138" t="s">
        <v>113</v>
      </c>
      <c r="M50" s="139"/>
      <c r="N50" s="139"/>
      <c r="O50" s="139"/>
      <c r="P50" s="139"/>
      <c r="Q50" s="139"/>
      <c r="R50" s="139"/>
      <c r="S50" s="139"/>
      <c r="T50" s="140"/>
      <c r="U50" s="141"/>
      <c r="V50" s="142"/>
      <c r="W50" s="139"/>
      <c r="X50" s="143"/>
      <c r="Y50" s="142"/>
      <c r="Z50" s="139"/>
      <c r="AA50" s="139"/>
      <c r="AB50" s="139"/>
      <c r="AC50" s="139"/>
      <c r="AD50" s="143"/>
    </row>
    <row r="51" spans="1:30" ht="15" customHeight="1" x14ac:dyDescent="0.4">
      <c r="A51" s="144" t="s">
        <v>116</v>
      </c>
      <c r="B51" s="145"/>
      <c r="C51" s="145"/>
      <c r="D51" s="145"/>
      <c r="E51" s="145"/>
      <c r="F51" s="145"/>
      <c r="G51" s="146"/>
      <c r="H51" s="147">
        <f>T51</f>
        <v>17.829999999999998</v>
      </c>
      <c r="I51" s="148"/>
      <c r="J51" s="148"/>
      <c r="K51" s="107" t="s">
        <v>6</v>
      </c>
      <c r="L51" s="136" t="s">
        <v>22</v>
      </c>
      <c r="M51" s="151"/>
      <c r="N51" s="151"/>
      <c r="O51" s="151"/>
      <c r="P51" s="151"/>
      <c r="Q51" s="151"/>
      <c r="R51" s="151"/>
      <c r="S51" s="151"/>
      <c r="T51" s="152">
        <f>T49</f>
        <v>17.829999999999998</v>
      </c>
      <c r="U51" s="153"/>
      <c r="V51" s="154"/>
      <c r="W51" s="155"/>
      <c r="X51" s="156"/>
      <c r="Y51" s="154"/>
      <c r="Z51" s="155"/>
      <c r="AA51" s="155"/>
      <c r="AB51" s="155"/>
      <c r="AC51" s="155"/>
      <c r="AD51" s="156"/>
    </row>
    <row r="52" spans="1:30" ht="15" customHeight="1" x14ac:dyDescent="0.4">
      <c r="A52" s="163"/>
      <c r="B52" s="164"/>
      <c r="C52" s="164"/>
      <c r="D52" s="164"/>
      <c r="E52" s="164"/>
      <c r="F52" s="164"/>
      <c r="G52" s="165"/>
      <c r="H52" s="149"/>
      <c r="I52" s="150"/>
      <c r="J52" s="150"/>
      <c r="K52" s="84"/>
      <c r="L52" s="138"/>
      <c r="M52" s="139"/>
      <c r="N52" s="139"/>
      <c r="O52" s="139"/>
      <c r="P52" s="139"/>
      <c r="Q52" s="139"/>
      <c r="R52" s="139"/>
      <c r="S52" s="139"/>
      <c r="T52" s="166"/>
      <c r="U52" s="167"/>
      <c r="V52" s="142"/>
      <c r="W52" s="139"/>
      <c r="X52" s="143"/>
      <c r="Y52" s="139"/>
      <c r="Z52" s="139"/>
      <c r="AA52" s="139"/>
      <c r="AB52" s="139"/>
      <c r="AC52" s="139"/>
      <c r="AD52" s="143"/>
    </row>
    <row r="53" spans="1:30" ht="15" customHeight="1" x14ac:dyDescent="0.4">
      <c r="A53" s="144" t="s">
        <v>115</v>
      </c>
      <c r="B53" s="145"/>
      <c r="C53" s="145"/>
      <c r="D53" s="145"/>
      <c r="E53" s="145"/>
      <c r="F53" s="145"/>
      <c r="G53" s="146"/>
      <c r="H53" s="147">
        <f>T53</f>
        <v>17.829999999999998</v>
      </c>
      <c r="I53" s="148"/>
      <c r="J53" s="148"/>
      <c r="K53" s="107" t="s">
        <v>6</v>
      </c>
      <c r="L53" s="160" t="s">
        <v>114</v>
      </c>
      <c r="M53" s="155"/>
      <c r="N53" s="155"/>
      <c r="O53" s="155"/>
      <c r="P53" s="155"/>
      <c r="Q53" s="155"/>
      <c r="R53" s="155"/>
      <c r="S53" s="155"/>
      <c r="T53" s="161">
        <v>17.829999999999998</v>
      </c>
      <c r="U53" s="162"/>
      <c r="V53" s="154"/>
      <c r="W53" s="155"/>
      <c r="X53" s="156"/>
      <c r="Y53" s="154"/>
      <c r="Z53" s="155"/>
      <c r="AA53" s="155"/>
      <c r="AB53" s="155"/>
      <c r="AC53" s="155"/>
      <c r="AD53" s="156"/>
    </row>
    <row r="54" spans="1:30" ht="15" customHeight="1" x14ac:dyDescent="0.4">
      <c r="A54" s="163"/>
      <c r="B54" s="164"/>
      <c r="C54" s="164"/>
      <c r="D54" s="164"/>
      <c r="E54" s="164"/>
      <c r="F54" s="164"/>
      <c r="G54" s="165"/>
      <c r="H54" s="149"/>
      <c r="I54" s="150"/>
      <c r="J54" s="150"/>
      <c r="K54" s="84"/>
      <c r="L54" s="138" t="s">
        <v>113</v>
      </c>
      <c r="M54" s="139"/>
      <c r="N54" s="139"/>
      <c r="O54" s="139"/>
      <c r="P54" s="139"/>
      <c r="Q54" s="139"/>
      <c r="R54" s="139"/>
      <c r="S54" s="139"/>
      <c r="T54" s="140"/>
      <c r="U54" s="141"/>
      <c r="V54" s="142"/>
      <c r="W54" s="139"/>
      <c r="X54" s="143"/>
      <c r="Y54" s="142"/>
      <c r="Z54" s="139"/>
      <c r="AA54" s="139"/>
      <c r="AB54" s="139"/>
      <c r="AC54" s="139"/>
      <c r="AD54" s="143"/>
    </row>
    <row r="55" spans="1:30" ht="15" customHeight="1" x14ac:dyDescent="0.4">
      <c r="A55" s="102" t="s">
        <v>15</v>
      </c>
      <c r="B55" s="181"/>
      <c r="C55" s="181"/>
      <c r="D55" s="181"/>
      <c r="E55" s="181"/>
      <c r="F55" s="181"/>
      <c r="G55" s="68"/>
      <c r="H55" s="182">
        <f>ROUND(T55+T56,-1)</f>
        <v>20</v>
      </c>
      <c r="I55" s="183"/>
      <c r="J55" s="183"/>
      <c r="K55" s="113" t="s">
        <v>6</v>
      </c>
      <c r="L55" s="69" t="s">
        <v>84</v>
      </c>
      <c r="M55" s="186"/>
      <c r="N55" s="186"/>
      <c r="O55" s="186"/>
      <c r="P55" s="186"/>
      <c r="Q55" s="186"/>
      <c r="R55" s="186"/>
      <c r="S55" s="186"/>
      <c r="T55" s="124"/>
      <c r="U55" s="125"/>
      <c r="V55" s="91"/>
      <c r="W55" s="89"/>
      <c r="X55" s="90"/>
      <c r="Y55" s="89"/>
      <c r="Z55" s="89"/>
      <c r="AA55" s="89"/>
      <c r="AB55" s="89"/>
      <c r="AC55" s="89"/>
      <c r="AD55" s="90"/>
    </row>
    <row r="56" spans="1:30" ht="15" customHeight="1" x14ac:dyDescent="0.4">
      <c r="A56" s="133"/>
      <c r="B56" s="178"/>
      <c r="C56" s="178"/>
      <c r="D56" s="178"/>
      <c r="E56" s="178"/>
      <c r="F56" s="178"/>
      <c r="G56" s="135"/>
      <c r="H56" s="184"/>
      <c r="I56" s="185"/>
      <c r="J56" s="185"/>
      <c r="K56" s="84"/>
      <c r="L56" s="87"/>
      <c r="M56" s="179"/>
      <c r="N56" s="179"/>
      <c r="O56" s="179"/>
      <c r="P56" s="179"/>
      <c r="Q56" s="179"/>
      <c r="R56" s="179"/>
      <c r="S56" s="179"/>
      <c r="T56" s="180">
        <v>17.829999999999998</v>
      </c>
      <c r="U56" s="122"/>
      <c r="V56" s="83"/>
      <c r="W56" s="179"/>
      <c r="X56" s="84"/>
      <c r="Y56" s="179"/>
      <c r="Z56" s="179"/>
      <c r="AA56" s="179"/>
      <c r="AB56" s="179"/>
      <c r="AC56" s="179"/>
      <c r="AD56" s="84"/>
    </row>
    <row r="57" spans="1:30" ht="15" customHeight="1" x14ac:dyDescent="0.4">
      <c r="A57" s="168" t="s">
        <v>23</v>
      </c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69"/>
      <c r="AD57" s="170"/>
    </row>
    <row r="58" spans="1:30" ht="15" customHeight="1" x14ac:dyDescent="0.4">
      <c r="A58" s="171" t="s">
        <v>24</v>
      </c>
      <c r="B58" s="172"/>
      <c r="C58" s="172"/>
      <c r="D58" s="172"/>
      <c r="E58" s="172"/>
      <c r="F58" s="172"/>
      <c r="G58" s="173"/>
      <c r="H58" s="174"/>
      <c r="I58" s="174"/>
      <c r="J58" s="174"/>
      <c r="K58" s="174"/>
      <c r="L58" s="175"/>
      <c r="M58" s="174"/>
      <c r="N58" s="174"/>
      <c r="O58" s="174"/>
      <c r="P58" s="174"/>
      <c r="Q58" s="174"/>
      <c r="R58" s="174"/>
      <c r="S58" s="174"/>
      <c r="T58" s="175"/>
      <c r="U58" s="174"/>
      <c r="V58" s="174"/>
      <c r="W58" s="174"/>
      <c r="X58" s="174"/>
      <c r="Y58" s="176"/>
      <c r="Z58" s="177"/>
      <c r="AA58" s="177"/>
      <c r="AB58" s="177"/>
      <c r="AC58" s="177"/>
      <c r="AD58" s="177"/>
    </row>
    <row r="59" spans="1:30" ht="15" customHeight="1" x14ac:dyDescent="0.4">
      <c r="A59" s="194" t="s">
        <v>93</v>
      </c>
      <c r="B59" s="67"/>
      <c r="C59" s="67"/>
      <c r="D59" s="67"/>
      <c r="E59" s="67"/>
      <c r="F59" s="67"/>
      <c r="G59" s="195"/>
      <c r="H59" s="196">
        <f>T59+T60</f>
        <v>28</v>
      </c>
      <c r="I59" s="197"/>
      <c r="J59" s="197"/>
      <c r="K59" s="200" t="s">
        <v>4</v>
      </c>
      <c r="L59" s="201" t="s">
        <v>86</v>
      </c>
      <c r="M59" s="57"/>
      <c r="N59" s="57"/>
      <c r="O59" s="57"/>
      <c r="P59" s="57"/>
      <c r="Q59" s="57"/>
      <c r="R59" s="57"/>
      <c r="S59" s="57"/>
      <c r="T59" s="202">
        <v>28</v>
      </c>
      <c r="U59" s="203"/>
      <c r="V59" s="187"/>
      <c r="W59" s="57"/>
      <c r="X59" s="58"/>
      <c r="Y59" s="187"/>
      <c r="Z59" s="57"/>
      <c r="AA59" s="57"/>
      <c r="AB59" s="57"/>
      <c r="AC59" s="57"/>
      <c r="AD59" s="58"/>
    </row>
    <row r="60" spans="1:30" ht="15" customHeight="1" x14ac:dyDescent="0.4">
      <c r="A60" s="204"/>
      <c r="B60" s="134"/>
      <c r="C60" s="134"/>
      <c r="D60" s="134"/>
      <c r="E60" s="134"/>
      <c r="F60" s="134"/>
      <c r="G60" s="189"/>
      <c r="H60" s="198"/>
      <c r="I60" s="199"/>
      <c r="J60" s="199"/>
      <c r="K60" s="62"/>
      <c r="L60" s="190"/>
      <c r="M60" s="61"/>
      <c r="N60" s="61"/>
      <c r="O60" s="61"/>
      <c r="P60" s="61"/>
      <c r="Q60" s="61"/>
      <c r="R60" s="61"/>
      <c r="S60" s="61"/>
      <c r="T60" s="191"/>
      <c r="U60" s="192"/>
      <c r="V60" s="193"/>
      <c r="W60" s="61"/>
      <c r="X60" s="62"/>
      <c r="Y60" s="61"/>
      <c r="Z60" s="61"/>
      <c r="AA60" s="61"/>
      <c r="AB60" s="61"/>
      <c r="AC60" s="61"/>
      <c r="AD60" s="62"/>
    </row>
    <row r="61" spans="1:30" ht="15" customHeight="1" x14ac:dyDescent="0.4">
      <c r="A61" s="194" t="s">
        <v>126</v>
      </c>
      <c r="B61" s="67"/>
      <c r="C61" s="67"/>
      <c r="D61" s="67"/>
      <c r="E61" s="67"/>
      <c r="F61" s="67"/>
      <c r="G61" s="195"/>
      <c r="H61" s="196">
        <v>14</v>
      </c>
      <c r="I61" s="197"/>
      <c r="J61" s="197"/>
      <c r="K61" s="200" t="s">
        <v>3</v>
      </c>
      <c r="L61" s="201" t="s">
        <v>86</v>
      </c>
      <c r="M61" s="57"/>
      <c r="N61" s="57"/>
      <c r="O61" s="57"/>
      <c r="P61" s="57"/>
      <c r="Q61" s="57"/>
      <c r="R61" s="57"/>
      <c r="S61" s="57"/>
      <c r="T61" s="202">
        <v>14</v>
      </c>
      <c r="U61" s="203"/>
      <c r="V61" s="187"/>
      <c r="W61" s="57"/>
      <c r="X61" s="58"/>
      <c r="Y61" s="187"/>
      <c r="Z61" s="57"/>
      <c r="AA61" s="57"/>
      <c r="AB61" s="57"/>
      <c r="AC61" s="57"/>
      <c r="AD61" s="58"/>
    </row>
    <row r="62" spans="1:30" ht="15" customHeight="1" x14ac:dyDescent="0.4">
      <c r="A62" s="188"/>
      <c r="B62" s="134"/>
      <c r="C62" s="134"/>
      <c r="D62" s="134"/>
      <c r="E62" s="134"/>
      <c r="F62" s="134"/>
      <c r="G62" s="189"/>
      <c r="H62" s="198"/>
      <c r="I62" s="199"/>
      <c r="J62" s="199"/>
      <c r="K62" s="62"/>
      <c r="L62" s="190" t="s">
        <v>48</v>
      </c>
      <c r="M62" s="61"/>
      <c r="N62" s="61"/>
      <c r="O62" s="61"/>
      <c r="P62" s="61"/>
      <c r="Q62" s="61"/>
      <c r="R62" s="61"/>
      <c r="S62" s="61"/>
      <c r="T62" s="191"/>
      <c r="U62" s="192"/>
      <c r="V62" s="193"/>
      <c r="W62" s="61"/>
      <c r="X62" s="62"/>
      <c r="Y62" s="61"/>
      <c r="Z62" s="61"/>
      <c r="AA62" s="61"/>
      <c r="AB62" s="61"/>
      <c r="AC62" s="61"/>
      <c r="AD62" s="62"/>
    </row>
    <row r="63" spans="1:30" ht="15" customHeight="1" x14ac:dyDescent="0.4">
      <c r="A63" s="194" t="s">
        <v>94</v>
      </c>
      <c r="B63" s="67"/>
      <c r="C63" s="67"/>
      <c r="D63" s="67"/>
      <c r="E63" s="67"/>
      <c r="F63" s="67"/>
      <c r="G63" s="195"/>
      <c r="H63" s="196">
        <v>338</v>
      </c>
      <c r="I63" s="197"/>
      <c r="J63" s="197"/>
      <c r="K63" s="200" t="s">
        <v>3</v>
      </c>
      <c r="L63" s="201" t="s">
        <v>86</v>
      </c>
      <c r="M63" s="57"/>
      <c r="N63" s="57"/>
      <c r="O63" s="57"/>
      <c r="P63" s="57"/>
      <c r="Q63" s="57"/>
      <c r="R63" s="57"/>
      <c r="S63" s="57"/>
      <c r="T63" s="202">
        <v>338.63</v>
      </c>
      <c r="U63" s="203"/>
      <c r="V63" s="187"/>
      <c r="W63" s="57"/>
      <c r="X63" s="58"/>
      <c r="Y63" s="187"/>
      <c r="Z63" s="57"/>
      <c r="AA63" s="57"/>
      <c r="AB63" s="57"/>
      <c r="AC63" s="57"/>
      <c r="AD63" s="58"/>
    </row>
    <row r="64" spans="1:30" ht="15" customHeight="1" x14ac:dyDescent="0.4">
      <c r="A64" s="188"/>
      <c r="B64" s="134"/>
      <c r="C64" s="134"/>
      <c r="D64" s="134"/>
      <c r="E64" s="134"/>
      <c r="F64" s="134"/>
      <c r="G64" s="189"/>
      <c r="H64" s="198"/>
      <c r="I64" s="199"/>
      <c r="J64" s="199"/>
      <c r="K64" s="62"/>
      <c r="L64" s="190" t="s">
        <v>48</v>
      </c>
      <c r="M64" s="61"/>
      <c r="N64" s="61"/>
      <c r="O64" s="61"/>
      <c r="P64" s="61"/>
      <c r="Q64" s="61"/>
      <c r="R64" s="61"/>
      <c r="S64" s="61"/>
      <c r="T64" s="191"/>
      <c r="U64" s="192"/>
      <c r="V64" s="193"/>
      <c r="W64" s="61"/>
      <c r="X64" s="62"/>
      <c r="Y64" s="61"/>
      <c r="Z64" s="61"/>
      <c r="AA64" s="61"/>
      <c r="AB64" s="61"/>
      <c r="AC64" s="61"/>
      <c r="AD64" s="62"/>
    </row>
    <row r="65" spans="1:30" ht="15" customHeight="1" x14ac:dyDescent="0.4">
      <c r="A65" s="194" t="s">
        <v>127</v>
      </c>
      <c r="B65" s="67"/>
      <c r="C65" s="67"/>
      <c r="D65" s="67"/>
      <c r="E65" s="67"/>
      <c r="F65" s="67"/>
      <c r="G65" s="195"/>
      <c r="H65" s="205"/>
      <c r="I65" s="115"/>
      <c r="J65" s="115"/>
      <c r="K65" s="52"/>
      <c r="L65" s="201" t="s">
        <v>128</v>
      </c>
      <c r="M65" s="57"/>
      <c r="N65" s="57"/>
      <c r="O65" s="57"/>
      <c r="P65" s="57"/>
      <c r="Q65" s="57"/>
      <c r="R65" s="57"/>
      <c r="S65" s="57"/>
      <c r="T65" s="206">
        <v>0.7</v>
      </c>
      <c r="U65" s="207"/>
      <c r="V65" s="187"/>
      <c r="W65" s="57"/>
      <c r="X65" s="58"/>
      <c r="Y65" s="187"/>
      <c r="Z65" s="57"/>
      <c r="AA65" s="57"/>
      <c r="AB65" s="57"/>
      <c r="AC65" s="57"/>
      <c r="AD65" s="58"/>
    </row>
    <row r="66" spans="1:30" ht="15" customHeight="1" x14ac:dyDescent="0.4">
      <c r="A66" s="94"/>
      <c r="B66" s="95"/>
      <c r="C66" s="95"/>
      <c r="D66" s="95"/>
      <c r="E66" s="95"/>
      <c r="F66" s="95"/>
      <c r="G66" s="96"/>
      <c r="H66" s="209">
        <f>T65+T66+T67</f>
        <v>0.7</v>
      </c>
      <c r="I66" s="210"/>
      <c r="J66" s="210"/>
      <c r="K66" s="113" t="s">
        <v>6</v>
      </c>
      <c r="L66" s="92"/>
      <c r="M66" s="89"/>
      <c r="N66" s="89"/>
      <c r="O66" s="89"/>
      <c r="P66" s="89"/>
      <c r="Q66" s="89"/>
      <c r="R66" s="89"/>
      <c r="S66" s="89"/>
      <c r="T66" s="213"/>
      <c r="U66" s="214"/>
      <c r="V66" s="91"/>
      <c r="W66" s="89"/>
      <c r="X66" s="90"/>
      <c r="Y66" s="89"/>
      <c r="Z66" s="89"/>
      <c r="AA66" s="89"/>
      <c r="AB66" s="89"/>
      <c r="AC66" s="89"/>
      <c r="AD66" s="90"/>
    </row>
    <row r="67" spans="1:30" ht="15" customHeight="1" x14ac:dyDescent="0.4">
      <c r="A67" s="123"/>
      <c r="B67" s="95"/>
      <c r="C67" s="95"/>
      <c r="D67" s="95"/>
      <c r="E67" s="95"/>
      <c r="F67" s="95"/>
      <c r="G67" s="96"/>
      <c r="H67" s="211"/>
      <c r="I67" s="212"/>
      <c r="J67" s="212"/>
      <c r="K67" s="90"/>
      <c r="L67" s="92"/>
      <c r="M67" s="89"/>
      <c r="N67" s="89"/>
      <c r="O67" s="89"/>
      <c r="P67" s="89"/>
      <c r="Q67" s="89"/>
      <c r="R67" s="89"/>
      <c r="S67" s="89"/>
      <c r="T67" s="93"/>
      <c r="U67" s="90"/>
      <c r="V67" s="91"/>
      <c r="W67" s="89"/>
      <c r="X67" s="90"/>
      <c r="Y67" s="89"/>
      <c r="Z67" s="89"/>
      <c r="AA67" s="89"/>
      <c r="AB67" s="89"/>
      <c r="AC67" s="89"/>
      <c r="AD67" s="90"/>
    </row>
    <row r="68" spans="1:30" ht="15" customHeight="1" x14ac:dyDescent="0.4">
      <c r="A68" s="193"/>
      <c r="B68" s="61"/>
      <c r="C68" s="61"/>
      <c r="D68" s="61"/>
      <c r="E68" s="61"/>
      <c r="F68" s="61"/>
      <c r="G68" s="62"/>
      <c r="H68" s="208"/>
      <c r="I68" s="86"/>
      <c r="J68" s="86"/>
      <c r="K68" s="1"/>
      <c r="L68" s="190" t="s">
        <v>45</v>
      </c>
      <c r="M68" s="61"/>
      <c r="N68" s="61"/>
      <c r="O68" s="61"/>
      <c r="P68" s="61"/>
      <c r="Q68" s="61"/>
      <c r="R68" s="61"/>
      <c r="S68" s="61"/>
      <c r="T68" s="191">
        <f>ROUND(T65+T66+T67,2)</f>
        <v>0.7</v>
      </c>
      <c r="U68" s="192"/>
      <c r="V68" s="193"/>
      <c r="W68" s="61"/>
      <c r="X68" s="62"/>
      <c r="Y68" s="61"/>
      <c r="Z68" s="61"/>
      <c r="AA68" s="61"/>
      <c r="AB68" s="61"/>
      <c r="AC68" s="61"/>
      <c r="AD68" s="62"/>
    </row>
    <row r="69" spans="1:30" ht="15" customHeight="1" x14ac:dyDescent="0.4">
      <c r="A69" s="194" t="s">
        <v>25</v>
      </c>
      <c r="B69" s="67"/>
      <c r="C69" s="67"/>
      <c r="D69" s="67"/>
      <c r="E69" s="67"/>
      <c r="F69" s="67"/>
      <c r="G69" s="195"/>
      <c r="H69" s="205"/>
      <c r="I69" s="115"/>
      <c r="J69" s="115"/>
      <c r="K69" s="52"/>
      <c r="L69" s="201" t="s">
        <v>129</v>
      </c>
      <c r="M69" s="57"/>
      <c r="N69" s="57"/>
      <c r="O69" s="57"/>
      <c r="P69" s="57"/>
      <c r="Q69" s="57"/>
      <c r="R69" s="57"/>
      <c r="S69" s="57"/>
      <c r="T69" s="206">
        <v>16.93</v>
      </c>
      <c r="U69" s="207"/>
      <c r="V69" s="187"/>
      <c r="W69" s="57"/>
      <c r="X69" s="58"/>
      <c r="Y69" s="187"/>
      <c r="Z69" s="57"/>
      <c r="AA69" s="57"/>
      <c r="AB69" s="57"/>
      <c r="AC69" s="57"/>
      <c r="AD69" s="58"/>
    </row>
    <row r="70" spans="1:30" ht="15" customHeight="1" x14ac:dyDescent="0.4">
      <c r="A70" s="94"/>
      <c r="B70" s="95"/>
      <c r="C70" s="95"/>
      <c r="D70" s="95"/>
      <c r="E70" s="95"/>
      <c r="F70" s="95"/>
      <c r="G70" s="96"/>
      <c r="H70" s="209">
        <f>T69+T70+T71</f>
        <v>16.93</v>
      </c>
      <c r="I70" s="210"/>
      <c r="J70" s="210"/>
      <c r="K70" s="113" t="s">
        <v>6</v>
      </c>
      <c r="L70" s="92"/>
      <c r="M70" s="89"/>
      <c r="N70" s="89"/>
      <c r="O70" s="89"/>
      <c r="P70" s="89"/>
      <c r="Q70" s="89"/>
      <c r="R70" s="89"/>
      <c r="S70" s="89"/>
      <c r="T70" s="213"/>
      <c r="U70" s="214"/>
      <c r="V70" s="91"/>
      <c r="W70" s="89"/>
      <c r="X70" s="90"/>
      <c r="Y70" s="89"/>
      <c r="Z70" s="89"/>
      <c r="AA70" s="89"/>
      <c r="AB70" s="89"/>
      <c r="AC70" s="89"/>
      <c r="AD70" s="90"/>
    </row>
    <row r="71" spans="1:30" ht="15" customHeight="1" x14ac:dyDescent="0.4">
      <c r="A71" s="123"/>
      <c r="B71" s="95"/>
      <c r="C71" s="95"/>
      <c r="D71" s="95"/>
      <c r="E71" s="95"/>
      <c r="F71" s="95"/>
      <c r="G71" s="96"/>
      <c r="H71" s="211"/>
      <c r="I71" s="212"/>
      <c r="J71" s="212"/>
      <c r="K71" s="90"/>
      <c r="L71" s="92"/>
      <c r="M71" s="89"/>
      <c r="N71" s="89"/>
      <c r="O71" s="89"/>
      <c r="P71" s="89"/>
      <c r="Q71" s="89"/>
      <c r="R71" s="89"/>
      <c r="S71" s="89"/>
      <c r="T71" s="93"/>
      <c r="U71" s="90"/>
      <c r="V71" s="91"/>
      <c r="W71" s="89"/>
      <c r="X71" s="90"/>
      <c r="Y71" s="89"/>
      <c r="Z71" s="89"/>
      <c r="AA71" s="89"/>
      <c r="AB71" s="89"/>
      <c r="AC71" s="89"/>
      <c r="AD71" s="90"/>
    </row>
    <row r="72" spans="1:30" ht="15" customHeight="1" x14ac:dyDescent="0.4">
      <c r="A72" s="193"/>
      <c r="B72" s="61"/>
      <c r="C72" s="61"/>
      <c r="D72" s="61"/>
      <c r="E72" s="61"/>
      <c r="F72" s="61"/>
      <c r="G72" s="62"/>
      <c r="H72" s="208"/>
      <c r="I72" s="86"/>
      <c r="J72" s="86"/>
      <c r="K72" s="1"/>
      <c r="L72" s="190" t="s">
        <v>45</v>
      </c>
      <c r="M72" s="61"/>
      <c r="N72" s="61"/>
      <c r="O72" s="61"/>
      <c r="P72" s="61"/>
      <c r="Q72" s="61"/>
      <c r="R72" s="61"/>
      <c r="S72" s="61"/>
      <c r="T72" s="191">
        <f>ROUND(T69+T70+T71,2)</f>
        <v>16.93</v>
      </c>
      <c r="U72" s="192"/>
      <c r="V72" s="193"/>
      <c r="W72" s="61"/>
      <c r="X72" s="62"/>
      <c r="Y72" s="61"/>
      <c r="Z72" s="61"/>
      <c r="AA72" s="61"/>
      <c r="AB72" s="61"/>
      <c r="AC72" s="61"/>
      <c r="AD72" s="62"/>
    </row>
    <row r="73" spans="1:30" ht="15" customHeight="1" x14ac:dyDescent="0.4">
      <c r="A73" s="194" t="s">
        <v>26</v>
      </c>
      <c r="B73" s="67"/>
      <c r="C73" s="67"/>
      <c r="D73" s="67"/>
      <c r="E73" s="67"/>
      <c r="F73" s="67"/>
      <c r="G73" s="195"/>
      <c r="H73" s="196">
        <f>T73+T74</f>
        <v>41.430500000000002</v>
      </c>
      <c r="I73" s="197"/>
      <c r="J73" s="197"/>
      <c r="K73" s="215" t="s">
        <v>28</v>
      </c>
      <c r="L73" s="201" t="s">
        <v>27</v>
      </c>
      <c r="M73" s="57"/>
      <c r="N73" s="57"/>
      <c r="O73" s="57"/>
      <c r="P73" s="57"/>
      <c r="Q73" s="57"/>
      <c r="R73" s="57"/>
      <c r="S73" s="57"/>
      <c r="T73" s="202">
        <f>(T65+T69)*2.35</f>
        <v>41.430500000000002</v>
      </c>
      <c r="U73" s="203"/>
      <c r="V73" s="187"/>
      <c r="W73" s="57"/>
      <c r="X73" s="58"/>
      <c r="Y73" s="187"/>
      <c r="Z73" s="57"/>
      <c r="AA73" s="57"/>
      <c r="AB73" s="57"/>
      <c r="AC73" s="57"/>
      <c r="AD73" s="58"/>
    </row>
    <row r="74" spans="1:30" ht="15" customHeight="1" x14ac:dyDescent="0.4">
      <c r="A74" s="188"/>
      <c r="B74" s="134"/>
      <c r="C74" s="134"/>
      <c r="D74" s="134"/>
      <c r="E74" s="134"/>
      <c r="F74" s="134"/>
      <c r="G74" s="189"/>
      <c r="H74" s="198"/>
      <c r="I74" s="199"/>
      <c r="J74" s="199"/>
      <c r="K74" s="216"/>
      <c r="L74" s="190"/>
      <c r="M74" s="61"/>
      <c r="N74" s="61"/>
      <c r="O74" s="61"/>
      <c r="P74" s="61"/>
      <c r="Q74" s="61"/>
      <c r="R74" s="61"/>
      <c r="S74" s="61"/>
      <c r="T74" s="191"/>
      <c r="U74" s="192"/>
      <c r="V74" s="193"/>
      <c r="W74" s="61"/>
      <c r="X74" s="62"/>
      <c r="Y74" s="61"/>
      <c r="Z74" s="61"/>
      <c r="AA74" s="61"/>
      <c r="AB74" s="61"/>
      <c r="AC74" s="61"/>
      <c r="AD74" s="62"/>
    </row>
    <row r="75" spans="1:30" ht="15" customHeight="1" x14ac:dyDescent="0.4">
      <c r="A75" s="204" t="s">
        <v>29</v>
      </c>
      <c r="B75" s="134"/>
      <c r="C75" s="134"/>
      <c r="D75" s="134"/>
      <c r="E75" s="134"/>
      <c r="F75" s="134"/>
      <c r="G75" s="134"/>
      <c r="H75" s="174"/>
      <c r="I75" s="174"/>
      <c r="J75" s="174"/>
      <c r="K75" s="174"/>
      <c r="L75" s="175"/>
      <c r="M75" s="174"/>
      <c r="N75" s="174"/>
      <c r="O75" s="174"/>
      <c r="P75" s="174"/>
      <c r="Q75" s="174"/>
      <c r="R75" s="174"/>
      <c r="S75" s="174"/>
      <c r="T75" s="175"/>
      <c r="U75" s="174"/>
      <c r="V75" s="174"/>
      <c r="W75" s="174"/>
      <c r="X75" s="174"/>
      <c r="Y75" s="61"/>
      <c r="Z75" s="61"/>
      <c r="AA75" s="61"/>
      <c r="AB75" s="61"/>
      <c r="AC75" s="61"/>
      <c r="AD75" s="62"/>
    </row>
    <row r="76" spans="1:30" ht="15" customHeight="1" x14ac:dyDescent="0.4">
      <c r="A76" s="194" t="s">
        <v>30</v>
      </c>
      <c r="B76" s="67"/>
      <c r="C76" s="67"/>
      <c r="D76" s="67"/>
      <c r="E76" s="67"/>
      <c r="F76" s="67"/>
      <c r="G76" s="195"/>
      <c r="H76" s="196">
        <f>T76+T78</f>
        <v>4.49</v>
      </c>
      <c r="I76" s="197"/>
      <c r="J76" s="197"/>
      <c r="K76" s="200" t="s">
        <v>6</v>
      </c>
      <c r="L76" s="201" t="s">
        <v>48</v>
      </c>
      <c r="M76" s="57"/>
      <c r="N76" s="57"/>
      <c r="O76" s="57"/>
      <c r="P76" s="57"/>
      <c r="Q76" s="57"/>
      <c r="R76" s="57"/>
      <c r="S76" s="57"/>
      <c r="T76" s="202"/>
      <c r="U76" s="203"/>
      <c r="V76" s="187"/>
      <c r="W76" s="57"/>
      <c r="X76" s="58"/>
      <c r="Y76" s="187"/>
      <c r="Z76" s="57"/>
      <c r="AA76" s="57"/>
      <c r="AB76" s="57"/>
      <c r="AC76" s="57"/>
      <c r="AD76" s="58"/>
    </row>
    <row r="77" spans="1:30" ht="15" customHeight="1" x14ac:dyDescent="0.4">
      <c r="A77" s="219"/>
      <c r="B77" s="220"/>
      <c r="C77" s="220"/>
      <c r="D77" s="220"/>
      <c r="E77" s="220"/>
      <c r="F77" s="220"/>
      <c r="G77" s="221"/>
      <c r="H77" s="209"/>
      <c r="I77" s="210"/>
      <c r="J77" s="210"/>
      <c r="K77" s="93"/>
      <c r="L77" s="222"/>
      <c r="M77" s="223"/>
      <c r="N77" s="223"/>
      <c r="O77" s="223"/>
      <c r="P77" s="223"/>
      <c r="Q77" s="223"/>
      <c r="R77" s="223"/>
      <c r="S77" s="223"/>
      <c r="T77" s="224"/>
      <c r="U77" s="225"/>
      <c r="V77" s="226"/>
      <c r="W77" s="227"/>
      <c r="X77" s="228"/>
      <c r="Y77" s="226"/>
      <c r="Z77" s="227"/>
      <c r="AA77" s="227"/>
      <c r="AB77" s="227"/>
      <c r="AC77" s="227"/>
      <c r="AD77" s="228"/>
    </row>
    <row r="78" spans="1:30" ht="15" customHeight="1" x14ac:dyDescent="0.4">
      <c r="A78" s="188" t="s">
        <v>39</v>
      </c>
      <c r="B78" s="134"/>
      <c r="C78" s="134"/>
      <c r="D78" s="134"/>
      <c r="E78" s="134"/>
      <c r="F78" s="134"/>
      <c r="G78" s="189"/>
      <c r="H78" s="198"/>
      <c r="I78" s="199"/>
      <c r="J78" s="199"/>
      <c r="K78" s="62"/>
      <c r="L78" s="229"/>
      <c r="M78" s="230"/>
      <c r="N78" s="230"/>
      <c r="O78" s="230"/>
      <c r="P78" s="230"/>
      <c r="Q78" s="230"/>
      <c r="R78" s="230"/>
      <c r="S78" s="230"/>
      <c r="T78" s="191">
        <v>4.49</v>
      </c>
      <c r="U78" s="192"/>
      <c r="V78" s="193"/>
      <c r="W78" s="61"/>
      <c r="X78" s="62"/>
      <c r="Y78" s="61"/>
      <c r="Z78" s="61"/>
      <c r="AA78" s="61"/>
      <c r="AB78" s="61"/>
      <c r="AC78" s="61"/>
      <c r="AD78" s="62"/>
    </row>
    <row r="79" spans="1:30" ht="15" customHeight="1" x14ac:dyDescent="0.4">
      <c r="A79" s="194" t="s">
        <v>31</v>
      </c>
      <c r="B79" s="67"/>
      <c r="C79" s="67"/>
      <c r="D79" s="67"/>
      <c r="E79" s="67"/>
      <c r="F79" s="67"/>
      <c r="G79" s="195"/>
      <c r="H79" s="205"/>
      <c r="I79" s="115"/>
      <c r="J79" s="115"/>
      <c r="K79" s="52"/>
      <c r="L79" s="201"/>
      <c r="M79" s="57"/>
      <c r="N79" s="57"/>
      <c r="O79" s="57"/>
      <c r="P79" s="57"/>
      <c r="Q79" s="57"/>
      <c r="R79" s="57"/>
      <c r="S79" s="57"/>
      <c r="T79" s="202"/>
      <c r="U79" s="203"/>
      <c r="V79" s="187"/>
      <c r="W79" s="57"/>
      <c r="X79" s="58"/>
      <c r="Y79" s="187"/>
      <c r="Z79" s="57"/>
      <c r="AA79" s="57"/>
      <c r="AB79" s="57"/>
      <c r="AC79" s="57"/>
      <c r="AD79" s="58"/>
    </row>
    <row r="80" spans="1:30" ht="15" customHeight="1" x14ac:dyDescent="0.4">
      <c r="A80" s="204" t="s">
        <v>46</v>
      </c>
      <c r="B80" s="134"/>
      <c r="C80" s="134"/>
      <c r="D80" s="134"/>
      <c r="E80" s="134"/>
      <c r="F80" s="134"/>
      <c r="G80" s="189"/>
      <c r="H80" s="217">
        <f>T80</f>
        <v>4.49</v>
      </c>
      <c r="I80" s="218"/>
      <c r="J80" s="218"/>
      <c r="K80" s="3" t="s">
        <v>6</v>
      </c>
      <c r="L80" s="190"/>
      <c r="M80" s="61"/>
      <c r="N80" s="61"/>
      <c r="O80" s="61"/>
      <c r="P80" s="61"/>
      <c r="Q80" s="61"/>
      <c r="R80" s="61"/>
      <c r="S80" s="61"/>
      <c r="T80" s="88">
        <v>4.49</v>
      </c>
      <c r="U80" s="62"/>
      <c r="V80" s="193"/>
      <c r="W80" s="61"/>
      <c r="X80" s="62"/>
      <c r="Y80" s="61"/>
      <c r="Z80" s="61"/>
      <c r="AA80" s="61"/>
      <c r="AB80" s="61"/>
      <c r="AC80" s="61"/>
      <c r="AD80" s="62"/>
    </row>
    <row r="81" spans="1:30" ht="15" customHeight="1" x14ac:dyDescent="0.4">
      <c r="A81" s="194" t="s">
        <v>91</v>
      </c>
      <c r="B81" s="67"/>
      <c r="C81" s="67"/>
      <c r="D81" s="67"/>
      <c r="E81" s="67"/>
      <c r="F81" s="67"/>
      <c r="G81" s="195"/>
      <c r="H81" s="234">
        <f>T81</f>
        <v>11.225000000000001</v>
      </c>
      <c r="I81" s="235"/>
      <c r="J81" s="235"/>
      <c r="K81" s="238" t="s">
        <v>28</v>
      </c>
      <c r="L81" s="201" t="s">
        <v>101</v>
      </c>
      <c r="M81" s="57"/>
      <c r="N81" s="57"/>
      <c r="O81" s="57"/>
      <c r="P81" s="57"/>
      <c r="Q81" s="57"/>
      <c r="R81" s="57"/>
      <c r="S81" s="57"/>
      <c r="T81" s="202">
        <f>T80*2.5</f>
        <v>11.225000000000001</v>
      </c>
      <c r="U81" s="203"/>
      <c r="V81" s="187"/>
      <c r="W81" s="57"/>
      <c r="X81" s="58"/>
      <c r="Y81" s="57"/>
      <c r="Z81" s="57"/>
      <c r="AA81" s="57"/>
      <c r="AB81" s="57"/>
      <c r="AC81" s="57"/>
      <c r="AD81" s="58"/>
    </row>
    <row r="82" spans="1:30" ht="15" customHeight="1" x14ac:dyDescent="0.4">
      <c r="A82" s="188" t="s">
        <v>47</v>
      </c>
      <c r="B82" s="134"/>
      <c r="C82" s="134"/>
      <c r="D82" s="134"/>
      <c r="E82" s="134"/>
      <c r="F82" s="134"/>
      <c r="G82" s="189"/>
      <c r="H82" s="236"/>
      <c r="I82" s="237"/>
      <c r="J82" s="237"/>
      <c r="K82" s="239"/>
      <c r="L82" s="190"/>
      <c r="M82" s="61"/>
      <c r="N82" s="61"/>
      <c r="O82" s="61"/>
      <c r="P82" s="61"/>
      <c r="Q82" s="61"/>
      <c r="R82" s="61"/>
      <c r="S82" s="61"/>
      <c r="T82" s="191"/>
      <c r="U82" s="192"/>
      <c r="V82" s="193"/>
      <c r="W82" s="61"/>
      <c r="X82" s="62"/>
      <c r="Y82" s="61"/>
      <c r="Z82" s="61"/>
      <c r="AA82" s="61"/>
      <c r="AB82" s="61"/>
      <c r="AC82" s="61"/>
      <c r="AD82" s="62"/>
    </row>
    <row r="83" spans="1:30" ht="15" customHeight="1" x14ac:dyDescent="0.4">
      <c r="A83" s="157" t="s">
        <v>32</v>
      </c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  <c r="AC83" s="158"/>
      <c r="AD83" s="159"/>
    </row>
    <row r="84" spans="1:30" ht="15" customHeight="1" x14ac:dyDescent="0.4">
      <c r="A84" s="231" t="s">
        <v>50</v>
      </c>
      <c r="B84" s="67"/>
      <c r="C84" s="67"/>
      <c r="D84" s="67"/>
      <c r="E84" s="67"/>
      <c r="F84" s="67"/>
      <c r="G84" s="195"/>
      <c r="H84" s="232"/>
      <c r="I84" s="233"/>
      <c r="J84" s="233"/>
      <c r="K84" s="50"/>
      <c r="L84" s="201"/>
      <c r="M84" s="57"/>
      <c r="N84" s="57"/>
      <c r="O84" s="57"/>
      <c r="P84" s="57"/>
      <c r="Q84" s="57"/>
      <c r="R84" s="57"/>
      <c r="S84" s="57"/>
      <c r="T84" s="70"/>
      <c r="U84" s="58"/>
      <c r="V84" s="187"/>
      <c r="W84" s="57"/>
      <c r="X84" s="58"/>
      <c r="Y84" s="57"/>
      <c r="Z84" s="57"/>
      <c r="AA84" s="57"/>
      <c r="AB84" s="57"/>
      <c r="AC84" s="57"/>
      <c r="AD84" s="58"/>
    </row>
    <row r="85" spans="1:30" ht="15" customHeight="1" x14ac:dyDescent="0.4">
      <c r="A85" s="204" t="s">
        <v>87</v>
      </c>
      <c r="B85" s="134"/>
      <c r="C85" s="134"/>
      <c r="D85" s="134"/>
      <c r="E85" s="134"/>
      <c r="F85" s="134"/>
      <c r="G85" s="189"/>
      <c r="H85" s="242">
        <f>T85</f>
        <v>48.56</v>
      </c>
      <c r="I85" s="243"/>
      <c r="J85" s="243"/>
      <c r="K85" s="54" t="s">
        <v>4</v>
      </c>
      <c r="L85" s="190" t="s">
        <v>37</v>
      </c>
      <c r="M85" s="61"/>
      <c r="N85" s="61"/>
      <c r="O85" s="61"/>
      <c r="P85" s="61"/>
      <c r="Q85" s="61"/>
      <c r="R85" s="61"/>
      <c r="S85" s="61"/>
      <c r="T85" s="247">
        <v>48.56</v>
      </c>
      <c r="U85" s="248"/>
      <c r="V85" s="91"/>
      <c r="W85" s="89"/>
      <c r="X85" s="90"/>
      <c r="Y85" s="89"/>
      <c r="Z85" s="89"/>
      <c r="AA85" s="89"/>
      <c r="AB85" s="89"/>
      <c r="AC85" s="89"/>
      <c r="AD85" s="90"/>
    </row>
    <row r="86" spans="1:30" ht="15" customHeight="1" x14ac:dyDescent="0.4">
      <c r="A86" s="123" t="s">
        <v>33</v>
      </c>
      <c r="B86" s="95"/>
      <c r="C86" s="95"/>
      <c r="D86" s="95"/>
      <c r="E86" s="95"/>
      <c r="F86" s="95"/>
      <c r="G86" s="96"/>
      <c r="H86" s="242">
        <v>1</v>
      </c>
      <c r="I86" s="243"/>
      <c r="J86" s="243"/>
      <c r="K86" s="2" t="s">
        <v>14</v>
      </c>
      <c r="L86" s="244" t="s">
        <v>109</v>
      </c>
      <c r="M86" s="174"/>
      <c r="N86" s="174"/>
      <c r="O86" s="174"/>
      <c r="P86" s="174"/>
      <c r="Q86" s="174"/>
      <c r="R86" s="174"/>
      <c r="S86" s="174"/>
      <c r="T86" s="245">
        <v>0.72799999999999998</v>
      </c>
      <c r="U86" s="246"/>
      <c r="V86" s="91"/>
      <c r="W86" s="89"/>
      <c r="X86" s="90"/>
      <c r="Y86" s="89"/>
      <c r="Z86" s="89"/>
      <c r="AA86" s="89"/>
      <c r="AB86" s="89"/>
      <c r="AC86" s="89"/>
      <c r="AD86" s="90"/>
    </row>
    <row r="87" spans="1:30" ht="15" customHeight="1" x14ac:dyDescent="0.4">
      <c r="A87" s="194" t="s">
        <v>41</v>
      </c>
      <c r="B87" s="67"/>
      <c r="C87" s="67"/>
      <c r="D87" s="67"/>
      <c r="E87" s="67"/>
      <c r="F87" s="67"/>
      <c r="G87" s="195"/>
      <c r="H87" s="240">
        <v>39</v>
      </c>
      <c r="I87" s="241"/>
      <c r="J87" s="241"/>
      <c r="K87" s="50" t="s">
        <v>34</v>
      </c>
      <c r="L87" s="201" t="s">
        <v>88</v>
      </c>
      <c r="M87" s="57"/>
      <c r="N87" s="57"/>
      <c r="O87" s="57"/>
      <c r="P87" s="57"/>
      <c r="Q87" s="57"/>
      <c r="R87" s="57"/>
      <c r="S87" s="57"/>
      <c r="T87" s="70">
        <v>38</v>
      </c>
      <c r="U87" s="58"/>
      <c r="V87" s="187"/>
      <c r="W87" s="57"/>
      <c r="X87" s="58"/>
      <c r="Y87" s="187"/>
      <c r="Z87" s="57"/>
      <c r="AA87" s="57"/>
      <c r="AB87" s="57"/>
      <c r="AC87" s="57"/>
      <c r="AD87" s="58"/>
    </row>
    <row r="88" spans="1:30" ht="15" customHeight="1" x14ac:dyDescent="0.4">
      <c r="A88" s="204" t="s">
        <v>42</v>
      </c>
      <c r="B88" s="134"/>
      <c r="C88" s="134"/>
      <c r="D88" s="134"/>
      <c r="E88" s="134"/>
      <c r="F88" s="134"/>
      <c r="G88" s="189"/>
      <c r="H88" s="242">
        <v>10</v>
      </c>
      <c r="I88" s="243"/>
      <c r="J88" s="243"/>
      <c r="K88" s="51" t="s">
        <v>34</v>
      </c>
      <c r="L88" s="92" t="s">
        <v>89</v>
      </c>
      <c r="M88" s="89"/>
      <c r="N88" s="89"/>
      <c r="O88" s="89"/>
      <c r="P88" s="89"/>
      <c r="Q88" s="89"/>
      <c r="R88" s="89"/>
      <c r="S88" s="89"/>
      <c r="T88" s="93">
        <v>9</v>
      </c>
      <c r="U88" s="90"/>
      <c r="V88" s="91"/>
      <c r="W88" s="89"/>
      <c r="X88" s="90"/>
      <c r="Y88" s="89"/>
      <c r="Z88" s="89"/>
      <c r="AA88" s="89"/>
      <c r="AB88" s="89"/>
      <c r="AC88" s="89"/>
      <c r="AD88" s="90"/>
    </row>
    <row r="89" spans="1:30" ht="15" customHeight="1" x14ac:dyDescent="0.4">
      <c r="A89" s="194" t="s">
        <v>35</v>
      </c>
      <c r="B89" s="67"/>
      <c r="C89" s="67"/>
      <c r="D89" s="67"/>
      <c r="E89" s="67"/>
      <c r="F89" s="67"/>
      <c r="G89" s="195"/>
      <c r="H89" s="251">
        <v>1</v>
      </c>
      <c r="I89" s="252"/>
      <c r="J89" s="252"/>
      <c r="K89" s="215" t="s">
        <v>36</v>
      </c>
      <c r="L89" s="255" t="s">
        <v>90</v>
      </c>
      <c r="M89" s="256"/>
      <c r="N89" s="256"/>
      <c r="O89" s="256"/>
      <c r="P89" s="256"/>
      <c r="Q89" s="256"/>
      <c r="R89" s="256"/>
      <c r="S89" s="256"/>
      <c r="T89" s="70"/>
      <c r="U89" s="58"/>
      <c r="V89" s="187"/>
      <c r="W89" s="57"/>
      <c r="X89" s="58"/>
      <c r="Y89" s="187"/>
      <c r="Z89" s="57"/>
      <c r="AA89" s="57"/>
      <c r="AB89" s="57"/>
      <c r="AC89" s="57"/>
      <c r="AD89" s="58"/>
    </row>
    <row r="90" spans="1:30" ht="15" customHeight="1" x14ac:dyDescent="0.4">
      <c r="A90" s="204" t="s">
        <v>125</v>
      </c>
      <c r="B90" s="134"/>
      <c r="C90" s="134"/>
      <c r="D90" s="134"/>
      <c r="E90" s="134"/>
      <c r="F90" s="134"/>
      <c r="G90" s="189"/>
      <c r="H90" s="253"/>
      <c r="I90" s="254"/>
      <c r="J90" s="254"/>
      <c r="K90" s="216"/>
      <c r="L90" s="249" t="s">
        <v>40</v>
      </c>
      <c r="M90" s="250"/>
      <c r="N90" s="250"/>
      <c r="O90" s="250"/>
      <c r="P90" s="250"/>
      <c r="Q90" s="250"/>
      <c r="R90" s="250"/>
      <c r="S90" s="250"/>
      <c r="T90" s="88">
        <v>1</v>
      </c>
      <c r="U90" s="62"/>
      <c r="V90" s="193"/>
      <c r="W90" s="61"/>
      <c r="X90" s="62"/>
      <c r="Y90" s="61"/>
      <c r="Z90" s="61"/>
      <c r="AA90" s="61"/>
      <c r="AB90" s="61"/>
      <c r="AC90" s="61"/>
      <c r="AD90" s="62"/>
    </row>
    <row r="91" spans="1:30" ht="15" customHeight="1" x14ac:dyDescent="0.4">
      <c r="A91" s="157" t="s">
        <v>2</v>
      </c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58"/>
      <c r="Z91" s="158"/>
      <c r="AA91" s="158"/>
      <c r="AB91" s="158"/>
      <c r="AC91" s="158"/>
      <c r="AD91" s="159"/>
    </row>
    <row r="92" spans="1:30" ht="15" customHeight="1" x14ac:dyDescent="0.4">
      <c r="A92" s="260" t="s">
        <v>49</v>
      </c>
      <c r="B92" s="261"/>
      <c r="C92" s="261"/>
      <c r="D92" s="261"/>
      <c r="E92" s="261"/>
      <c r="F92" s="261"/>
      <c r="G92" s="261"/>
      <c r="H92" s="261"/>
      <c r="I92" s="261"/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2"/>
    </row>
    <row r="93" spans="1:30" ht="15" customHeight="1" x14ac:dyDescent="0.4">
      <c r="A93" s="194" t="s">
        <v>38</v>
      </c>
      <c r="B93" s="263"/>
      <c r="C93" s="263"/>
      <c r="D93" s="263"/>
      <c r="E93" s="263"/>
      <c r="F93" s="263"/>
      <c r="G93" s="264"/>
      <c r="H93" s="234">
        <f>T93</f>
        <v>384.47399999999999</v>
      </c>
      <c r="I93" s="265"/>
      <c r="J93" s="265"/>
      <c r="K93" s="215" t="s">
        <v>3</v>
      </c>
      <c r="L93" s="201" t="s">
        <v>106</v>
      </c>
      <c r="M93" s="70"/>
      <c r="N93" s="70"/>
      <c r="O93" s="70"/>
      <c r="P93" s="70"/>
      <c r="Q93" s="70"/>
      <c r="R93" s="70"/>
      <c r="S93" s="70"/>
      <c r="T93" s="202">
        <f>面積・体積計算表!E26</f>
        <v>384.47399999999999</v>
      </c>
      <c r="U93" s="268"/>
      <c r="V93" s="187"/>
      <c r="W93" s="57"/>
      <c r="X93" s="58"/>
      <c r="Y93" s="187"/>
      <c r="Z93" s="57"/>
      <c r="AA93" s="57"/>
      <c r="AB93" s="57"/>
      <c r="AC93" s="57"/>
      <c r="AD93" s="58"/>
    </row>
    <row r="94" spans="1:30" ht="15" customHeight="1" x14ac:dyDescent="0.4">
      <c r="A94" s="204" t="s">
        <v>108</v>
      </c>
      <c r="B94" s="134"/>
      <c r="C94" s="134"/>
      <c r="D94" s="134"/>
      <c r="E94" s="134"/>
      <c r="F94" s="134"/>
      <c r="G94" s="189"/>
      <c r="H94" s="266"/>
      <c r="I94" s="267"/>
      <c r="J94" s="267"/>
      <c r="K94" s="216"/>
      <c r="L94" s="190"/>
      <c r="M94" s="61"/>
      <c r="N94" s="61"/>
      <c r="O94" s="61"/>
      <c r="P94" s="61"/>
      <c r="Q94" s="61"/>
      <c r="R94" s="61"/>
      <c r="S94" s="61"/>
      <c r="T94" s="191"/>
      <c r="U94" s="192"/>
      <c r="V94" s="193"/>
      <c r="W94" s="61"/>
      <c r="X94" s="62"/>
      <c r="Y94" s="61"/>
      <c r="Z94" s="61"/>
      <c r="AA94" s="61"/>
      <c r="AB94" s="61"/>
      <c r="AC94" s="61"/>
      <c r="AD94" s="62"/>
    </row>
    <row r="95" spans="1:30" hidden="1" x14ac:dyDescent="0.4">
      <c r="A95" s="194" t="s">
        <v>43</v>
      </c>
      <c r="B95" s="67"/>
      <c r="C95" s="67"/>
      <c r="D95" s="67"/>
      <c r="E95" s="67"/>
      <c r="F95" s="67"/>
      <c r="G95" s="195"/>
      <c r="H95" s="232">
        <f>T95</f>
        <v>0</v>
      </c>
      <c r="I95" s="233"/>
      <c r="J95" s="233"/>
      <c r="K95" s="215" t="s">
        <v>4</v>
      </c>
      <c r="L95" s="201" t="s">
        <v>44</v>
      </c>
      <c r="M95" s="57"/>
      <c r="N95" s="57"/>
      <c r="O95" s="57"/>
      <c r="P95" s="57"/>
      <c r="Q95" s="57"/>
      <c r="R95" s="57"/>
      <c r="S95" s="57"/>
      <c r="T95" s="206">
        <v>0</v>
      </c>
      <c r="U95" s="259"/>
      <c r="V95" s="187"/>
      <c r="W95" s="57"/>
      <c r="X95" s="58"/>
      <c r="Y95" s="187"/>
      <c r="Z95" s="57"/>
      <c r="AA95" s="57"/>
      <c r="AB95" s="57"/>
      <c r="AC95" s="57"/>
      <c r="AD95" s="58"/>
    </row>
    <row r="96" spans="1:30" hidden="1" x14ac:dyDescent="0.4">
      <c r="A96" s="204"/>
      <c r="B96" s="134"/>
      <c r="C96" s="134"/>
      <c r="D96" s="134"/>
      <c r="E96" s="134"/>
      <c r="F96" s="134"/>
      <c r="G96" s="189"/>
      <c r="H96" s="257"/>
      <c r="I96" s="258"/>
      <c r="J96" s="258"/>
      <c r="K96" s="216"/>
      <c r="L96" s="190" t="s">
        <v>60</v>
      </c>
      <c r="M96" s="61"/>
      <c r="N96" s="61"/>
      <c r="O96" s="61"/>
      <c r="P96" s="61"/>
      <c r="Q96" s="61"/>
      <c r="R96" s="61"/>
      <c r="S96" s="61"/>
      <c r="T96" s="247"/>
      <c r="U96" s="248"/>
      <c r="V96" s="193"/>
      <c r="W96" s="61"/>
      <c r="X96" s="62"/>
      <c r="Y96" s="193"/>
      <c r="Z96" s="61"/>
      <c r="AA96" s="61"/>
      <c r="AB96" s="61"/>
      <c r="AC96" s="61"/>
      <c r="AD96" s="62"/>
    </row>
    <row r="97" spans="1:30" ht="15" customHeight="1" x14ac:dyDescent="0.4">
      <c r="A97" s="157" t="s">
        <v>102</v>
      </c>
      <c r="B97" s="158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58"/>
      <c r="Z97" s="158"/>
      <c r="AA97" s="158"/>
      <c r="AB97" s="158"/>
      <c r="AC97" s="158"/>
      <c r="AD97" s="159"/>
    </row>
    <row r="98" spans="1:30" x14ac:dyDescent="0.4">
      <c r="A98" s="194" t="s">
        <v>103</v>
      </c>
      <c r="B98" s="67"/>
      <c r="C98" s="67"/>
      <c r="D98" s="67"/>
      <c r="E98" s="67"/>
      <c r="F98" s="67"/>
      <c r="G98" s="195"/>
      <c r="H98" s="251">
        <f>T98</f>
        <v>6</v>
      </c>
      <c r="I98" s="252"/>
      <c r="J98" s="252"/>
      <c r="K98" s="215" t="s">
        <v>132</v>
      </c>
      <c r="L98" s="201" t="s">
        <v>104</v>
      </c>
      <c r="M98" s="57"/>
      <c r="N98" s="57"/>
      <c r="O98" s="57"/>
      <c r="P98" s="57"/>
      <c r="Q98" s="57"/>
      <c r="R98" s="57"/>
      <c r="S98" s="57"/>
      <c r="T98" s="206">
        <v>6</v>
      </c>
      <c r="U98" s="259"/>
      <c r="V98" s="187"/>
      <c r="W98" s="57"/>
      <c r="X98" s="58"/>
      <c r="Y98" s="187"/>
      <c r="Z98" s="57"/>
      <c r="AA98" s="57"/>
      <c r="AB98" s="57"/>
      <c r="AC98" s="57"/>
      <c r="AD98" s="58"/>
    </row>
    <row r="99" spans="1:30" x14ac:dyDescent="0.4">
      <c r="A99" s="204"/>
      <c r="B99" s="134"/>
      <c r="C99" s="134"/>
      <c r="D99" s="134"/>
      <c r="E99" s="134"/>
      <c r="F99" s="134"/>
      <c r="G99" s="189"/>
      <c r="H99" s="253"/>
      <c r="I99" s="254"/>
      <c r="J99" s="254"/>
      <c r="K99" s="216"/>
      <c r="L99" s="190"/>
      <c r="M99" s="61"/>
      <c r="N99" s="61"/>
      <c r="O99" s="61"/>
      <c r="P99" s="61"/>
      <c r="Q99" s="61"/>
      <c r="R99" s="61"/>
      <c r="S99" s="61"/>
      <c r="T99" s="247"/>
      <c r="U99" s="248"/>
      <c r="V99" s="193"/>
      <c r="W99" s="61"/>
      <c r="X99" s="62"/>
      <c r="Y99" s="193"/>
      <c r="Z99" s="61"/>
      <c r="AA99" s="61"/>
      <c r="AB99" s="61"/>
      <c r="AC99" s="61"/>
      <c r="AD99" s="62"/>
    </row>
    <row r="100" spans="1:30" ht="15" customHeight="1" x14ac:dyDescent="0.4">
      <c r="A100" s="157" t="s">
        <v>51</v>
      </c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  <c r="AC100" s="158"/>
      <c r="AD100" s="159"/>
    </row>
    <row r="101" spans="1:30" ht="15" hidden="1" customHeight="1" x14ac:dyDescent="0.4">
      <c r="A101" s="274" t="s">
        <v>52</v>
      </c>
      <c r="B101" s="275"/>
      <c r="C101" s="275"/>
      <c r="D101" s="275"/>
      <c r="E101" s="275"/>
      <c r="F101" s="275"/>
      <c r="G101" s="276"/>
      <c r="H101" s="287">
        <v>0</v>
      </c>
      <c r="I101" s="288"/>
      <c r="J101" s="288"/>
      <c r="K101" s="215" t="s">
        <v>53</v>
      </c>
      <c r="L101" s="281"/>
      <c r="M101" s="282"/>
      <c r="N101" s="282"/>
      <c r="O101" s="282"/>
      <c r="P101" s="282"/>
      <c r="Q101" s="282"/>
      <c r="R101" s="282"/>
      <c r="S101" s="282"/>
      <c r="T101" s="291"/>
      <c r="U101" s="292"/>
      <c r="V101" s="285"/>
      <c r="W101" s="282"/>
      <c r="X101" s="286"/>
      <c r="Y101" s="285"/>
      <c r="Z101" s="282"/>
      <c r="AA101" s="282"/>
      <c r="AB101" s="282"/>
      <c r="AC101" s="282"/>
      <c r="AD101" s="286"/>
    </row>
    <row r="102" spans="1:30" ht="15" hidden="1" customHeight="1" x14ac:dyDescent="0.4">
      <c r="A102" s="293"/>
      <c r="B102" s="294"/>
      <c r="C102" s="294"/>
      <c r="D102" s="294"/>
      <c r="E102" s="294"/>
      <c r="F102" s="294"/>
      <c r="G102" s="295"/>
      <c r="H102" s="289"/>
      <c r="I102" s="290"/>
      <c r="J102" s="290"/>
      <c r="K102" s="216"/>
      <c r="L102" s="296"/>
      <c r="M102" s="272"/>
      <c r="N102" s="272"/>
      <c r="O102" s="272"/>
      <c r="P102" s="272"/>
      <c r="Q102" s="272"/>
      <c r="R102" s="272"/>
      <c r="S102" s="272"/>
      <c r="T102" s="269"/>
      <c r="U102" s="270"/>
      <c r="V102" s="271"/>
      <c r="W102" s="272"/>
      <c r="X102" s="273"/>
      <c r="Y102" s="271"/>
      <c r="Z102" s="272"/>
      <c r="AA102" s="272"/>
      <c r="AB102" s="272"/>
      <c r="AC102" s="272"/>
      <c r="AD102" s="273"/>
    </row>
    <row r="103" spans="1:30" ht="15" hidden="1" customHeight="1" x14ac:dyDescent="0.4">
      <c r="A103" s="274" t="s">
        <v>54</v>
      </c>
      <c r="B103" s="275"/>
      <c r="C103" s="275"/>
      <c r="D103" s="275"/>
      <c r="E103" s="275"/>
      <c r="F103" s="275"/>
      <c r="G103" s="276"/>
      <c r="H103" s="277">
        <v>0</v>
      </c>
      <c r="I103" s="278"/>
      <c r="J103" s="278"/>
      <c r="K103" s="215" t="s">
        <v>55</v>
      </c>
      <c r="L103" s="281" t="s">
        <v>56</v>
      </c>
      <c r="M103" s="282"/>
      <c r="N103" s="282"/>
      <c r="O103" s="282"/>
      <c r="P103" s="282"/>
      <c r="Q103" s="282"/>
      <c r="R103" s="282"/>
      <c r="S103" s="282"/>
      <c r="T103" s="283">
        <v>0</v>
      </c>
      <c r="U103" s="284"/>
      <c r="V103" s="285"/>
      <c r="W103" s="282"/>
      <c r="X103" s="286"/>
      <c r="Y103" s="285"/>
      <c r="Z103" s="282"/>
      <c r="AA103" s="282"/>
      <c r="AB103" s="282"/>
      <c r="AC103" s="282"/>
      <c r="AD103" s="286"/>
    </row>
    <row r="104" spans="1:30" ht="15" hidden="1" customHeight="1" x14ac:dyDescent="0.4">
      <c r="A104" s="293"/>
      <c r="B104" s="294"/>
      <c r="C104" s="294"/>
      <c r="D104" s="294"/>
      <c r="E104" s="294"/>
      <c r="F104" s="294"/>
      <c r="G104" s="295"/>
      <c r="H104" s="279"/>
      <c r="I104" s="280"/>
      <c r="J104" s="280"/>
      <c r="K104" s="216"/>
      <c r="L104" s="296"/>
      <c r="M104" s="272"/>
      <c r="N104" s="272"/>
      <c r="O104" s="272"/>
      <c r="P104" s="272"/>
      <c r="Q104" s="272"/>
      <c r="R104" s="272"/>
      <c r="S104" s="272"/>
      <c r="T104" s="302"/>
      <c r="U104" s="303"/>
      <c r="V104" s="271"/>
      <c r="W104" s="272"/>
      <c r="X104" s="273"/>
      <c r="Y104" s="272"/>
      <c r="Z104" s="272"/>
      <c r="AA104" s="272"/>
      <c r="AB104" s="272"/>
      <c r="AC104" s="272"/>
      <c r="AD104" s="273"/>
    </row>
    <row r="105" spans="1:30" ht="15" customHeight="1" x14ac:dyDescent="0.4">
      <c r="A105" s="144" t="s">
        <v>57</v>
      </c>
      <c r="B105" s="145"/>
      <c r="C105" s="145"/>
      <c r="D105" s="145"/>
      <c r="E105" s="145"/>
      <c r="F105" s="145"/>
      <c r="G105" s="146"/>
      <c r="H105" s="304">
        <v>27</v>
      </c>
      <c r="I105" s="305"/>
      <c r="J105" s="305"/>
      <c r="K105" s="308" t="s">
        <v>58</v>
      </c>
      <c r="L105" s="160" t="s">
        <v>56</v>
      </c>
      <c r="M105" s="155"/>
      <c r="N105" s="155"/>
      <c r="O105" s="155"/>
      <c r="P105" s="155"/>
      <c r="Q105" s="155"/>
      <c r="R105" s="155"/>
      <c r="S105" s="155"/>
      <c r="T105" s="152">
        <v>27</v>
      </c>
      <c r="U105" s="153"/>
      <c r="V105" s="154"/>
      <c r="W105" s="155"/>
      <c r="X105" s="156"/>
      <c r="Y105" s="154"/>
      <c r="Z105" s="155"/>
      <c r="AA105" s="155"/>
      <c r="AB105" s="155"/>
      <c r="AC105" s="155"/>
      <c r="AD105" s="156"/>
    </row>
    <row r="106" spans="1:30" ht="15" customHeight="1" x14ac:dyDescent="0.4">
      <c r="A106" s="163"/>
      <c r="B106" s="139"/>
      <c r="C106" s="139"/>
      <c r="D106" s="139"/>
      <c r="E106" s="139"/>
      <c r="F106" s="139"/>
      <c r="G106" s="143"/>
      <c r="H106" s="306"/>
      <c r="I106" s="307"/>
      <c r="J106" s="307"/>
      <c r="K106" s="309"/>
      <c r="L106" s="138"/>
      <c r="M106" s="139"/>
      <c r="N106" s="139"/>
      <c r="O106" s="139"/>
      <c r="P106" s="139"/>
      <c r="Q106" s="139"/>
      <c r="R106" s="139"/>
      <c r="S106" s="139"/>
      <c r="T106" s="297"/>
      <c r="U106" s="298"/>
      <c r="V106" s="299"/>
      <c r="W106" s="300"/>
      <c r="X106" s="301"/>
      <c r="Y106" s="299"/>
      <c r="Z106" s="300"/>
      <c r="AA106" s="300"/>
      <c r="AB106" s="300"/>
      <c r="AC106" s="300"/>
      <c r="AD106" s="301"/>
    </row>
    <row r="107" spans="1:30" ht="15" customHeight="1" x14ac:dyDescent="0.4">
      <c r="A107" s="188"/>
      <c r="B107" s="134"/>
      <c r="C107" s="134"/>
      <c r="D107" s="134"/>
      <c r="E107" s="134"/>
      <c r="F107" s="134"/>
      <c r="G107" s="189"/>
      <c r="H107" s="310"/>
      <c r="I107" s="311"/>
      <c r="J107" s="311"/>
      <c r="K107" s="1"/>
      <c r="L107" s="190"/>
      <c r="M107" s="61"/>
      <c r="N107" s="61"/>
      <c r="O107" s="61"/>
      <c r="P107" s="61"/>
      <c r="Q107" s="61"/>
      <c r="R107" s="61"/>
      <c r="S107" s="61"/>
      <c r="T107" s="191"/>
      <c r="U107" s="192"/>
      <c r="V107" s="193"/>
      <c r="W107" s="61"/>
      <c r="X107" s="62"/>
      <c r="Y107" s="61"/>
      <c r="Z107" s="61"/>
      <c r="AA107" s="61"/>
      <c r="AB107" s="61"/>
      <c r="AC107" s="61"/>
      <c r="AD107" s="62"/>
    </row>
  </sheetData>
  <mergeCells count="573">
    <mergeCell ref="A42:G42"/>
    <mergeCell ref="H42:J43"/>
    <mergeCell ref="K42:K43"/>
    <mergeCell ref="L42:S42"/>
    <mergeCell ref="T42:U42"/>
    <mergeCell ref="V42:X42"/>
    <mergeCell ref="Y42:AD42"/>
    <mergeCell ref="A43:G43"/>
    <mergeCell ref="L43:S43"/>
    <mergeCell ref="T43:U43"/>
    <mergeCell ref="V43:X43"/>
    <mergeCell ref="Y43:AD43"/>
    <mergeCell ref="L34:S34"/>
    <mergeCell ref="T34:U34"/>
    <mergeCell ref="V34:X34"/>
    <mergeCell ref="Y34:AD34"/>
    <mergeCell ref="A35:G35"/>
    <mergeCell ref="L35:S35"/>
    <mergeCell ref="T35:U35"/>
    <mergeCell ref="V35:X35"/>
    <mergeCell ref="Y35:AD35"/>
    <mergeCell ref="A36:G36"/>
    <mergeCell ref="L36:S36"/>
    <mergeCell ref="T36:U36"/>
    <mergeCell ref="V36:X36"/>
    <mergeCell ref="Y36:AD36"/>
    <mergeCell ref="A40:G40"/>
    <mergeCell ref="H40:J41"/>
    <mergeCell ref="K40:K41"/>
    <mergeCell ref="L40:S40"/>
    <mergeCell ref="T40:U40"/>
    <mergeCell ref="V40:X40"/>
    <mergeCell ref="Y40:AD40"/>
    <mergeCell ref="A41:G41"/>
    <mergeCell ref="L41:S41"/>
    <mergeCell ref="T41:U41"/>
    <mergeCell ref="V41:X41"/>
    <mergeCell ref="Y41:AD41"/>
    <mergeCell ref="A107:G107"/>
    <mergeCell ref="H107:J107"/>
    <mergeCell ref="L107:S107"/>
    <mergeCell ref="T107:U107"/>
    <mergeCell ref="V107:X107"/>
    <mergeCell ref="Y107:AD107"/>
    <mergeCell ref="V105:X105"/>
    <mergeCell ref="Y105:AD105"/>
    <mergeCell ref="A106:G106"/>
    <mergeCell ref="L106:S106"/>
    <mergeCell ref="T106:U106"/>
    <mergeCell ref="V106:X106"/>
    <mergeCell ref="Y106:AD106"/>
    <mergeCell ref="A104:G104"/>
    <mergeCell ref="L104:S104"/>
    <mergeCell ref="T104:U104"/>
    <mergeCell ref="V104:X104"/>
    <mergeCell ref="Y104:AD104"/>
    <mergeCell ref="A105:G105"/>
    <mergeCell ref="H105:J106"/>
    <mergeCell ref="K105:K106"/>
    <mergeCell ref="L105:S105"/>
    <mergeCell ref="T105:U105"/>
    <mergeCell ref="T102:U102"/>
    <mergeCell ref="V102:X102"/>
    <mergeCell ref="Y102:AD102"/>
    <mergeCell ref="A103:G103"/>
    <mergeCell ref="H103:J104"/>
    <mergeCell ref="K103:K104"/>
    <mergeCell ref="L103:S103"/>
    <mergeCell ref="T103:U103"/>
    <mergeCell ref="V103:X103"/>
    <mergeCell ref="Y103:AD103"/>
    <mergeCell ref="A100:AD100"/>
    <mergeCell ref="A101:G101"/>
    <mergeCell ref="H101:J102"/>
    <mergeCell ref="K101:K102"/>
    <mergeCell ref="L101:S101"/>
    <mergeCell ref="T101:U101"/>
    <mergeCell ref="V101:X101"/>
    <mergeCell ref="Y101:AD101"/>
    <mergeCell ref="A102:G102"/>
    <mergeCell ref="L102:S102"/>
    <mergeCell ref="Y98:AD98"/>
    <mergeCell ref="A99:G99"/>
    <mergeCell ref="L99:S99"/>
    <mergeCell ref="T99:U99"/>
    <mergeCell ref="V99:X99"/>
    <mergeCell ref="Y99:AD99"/>
    <mergeCell ref="A98:G98"/>
    <mergeCell ref="H98:J99"/>
    <mergeCell ref="K98:K99"/>
    <mergeCell ref="L98:S98"/>
    <mergeCell ref="T98:U98"/>
    <mergeCell ref="V98:X98"/>
    <mergeCell ref="A96:G96"/>
    <mergeCell ref="L96:S96"/>
    <mergeCell ref="T96:U96"/>
    <mergeCell ref="V96:X96"/>
    <mergeCell ref="Y96:AD96"/>
    <mergeCell ref="A97:AD97"/>
    <mergeCell ref="A95:G95"/>
    <mergeCell ref="H95:J96"/>
    <mergeCell ref="K95:K96"/>
    <mergeCell ref="L95:S95"/>
    <mergeCell ref="T95:U95"/>
    <mergeCell ref="V95:X95"/>
    <mergeCell ref="Y95:AD95"/>
    <mergeCell ref="L94:S94"/>
    <mergeCell ref="T94:U94"/>
    <mergeCell ref="V94:X94"/>
    <mergeCell ref="Y94:AD94"/>
    <mergeCell ref="A91:AD91"/>
    <mergeCell ref="A92:AD92"/>
    <mergeCell ref="A93:G93"/>
    <mergeCell ref="H93:J94"/>
    <mergeCell ref="K93:K94"/>
    <mergeCell ref="L93:S93"/>
    <mergeCell ref="T93:U93"/>
    <mergeCell ref="V93:X93"/>
    <mergeCell ref="Y93:AD93"/>
    <mergeCell ref="A94:G94"/>
    <mergeCell ref="Y89:AD89"/>
    <mergeCell ref="A90:G90"/>
    <mergeCell ref="L90:S90"/>
    <mergeCell ref="T90:U90"/>
    <mergeCell ref="V90:X90"/>
    <mergeCell ref="Y90:AD90"/>
    <mergeCell ref="A89:G89"/>
    <mergeCell ref="H89:J90"/>
    <mergeCell ref="K89:K90"/>
    <mergeCell ref="L89:S89"/>
    <mergeCell ref="T89:U89"/>
    <mergeCell ref="V89:X89"/>
    <mergeCell ref="A88:G88"/>
    <mergeCell ref="H88:J88"/>
    <mergeCell ref="L88:S88"/>
    <mergeCell ref="T88:U88"/>
    <mergeCell ref="V88:X88"/>
    <mergeCell ref="Y88:AD88"/>
    <mergeCell ref="A87:G87"/>
    <mergeCell ref="H87:J87"/>
    <mergeCell ref="L87:S87"/>
    <mergeCell ref="T87:U87"/>
    <mergeCell ref="V87:X87"/>
    <mergeCell ref="Y87:AD87"/>
    <mergeCell ref="A86:G86"/>
    <mergeCell ref="H86:J86"/>
    <mergeCell ref="L86:S86"/>
    <mergeCell ref="T86:U86"/>
    <mergeCell ref="V86:X86"/>
    <mergeCell ref="Y86:AD86"/>
    <mergeCell ref="A85:G85"/>
    <mergeCell ref="H85:J85"/>
    <mergeCell ref="L85:S85"/>
    <mergeCell ref="T85:U85"/>
    <mergeCell ref="V85:X85"/>
    <mergeCell ref="Y85:AD85"/>
    <mergeCell ref="A83:AD83"/>
    <mergeCell ref="A84:G84"/>
    <mergeCell ref="H84:J84"/>
    <mergeCell ref="L84:S84"/>
    <mergeCell ref="T84:U84"/>
    <mergeCell ref="V84:X84"/>
    <mergeCell ref="Y84:AD84"/>
    <mergeCell ref="Y81:AD81"/>
    <mergeCell ref="A82:G82"/>
    <mergeCell ref="L82:S82"/>
    <mergeCell ref="T82:U82"/>
    <mergeCell ref="V82:X82"/>
    <mergeCell ref="Y82:AD82"/>
    <mergeCell ref="A81:G81"/>
    <mergeCell ref="H81:J82"/>
    <mergeCell ref="K81:K82"/>
    <mergeCell ref="L81:S81"/>
    <mergeCell ref="T81:U81"/>
    <mergeCell ref="V81:X81"/>
    <mergeCell ref="A80:G80"/>
    <mergeCell ref="H80:J80"/>
    <mergeCell ref="L80:S80"/>
    <mergeCell ref="T80:U80"/>
    <mergeCell ref="V80:X80"/>
    <mergeCell ref="Y80:AD80"/>
    <mergeCell ref="Y78:AD78"/>
    <mergeCell ref="A79:G79"/>
    <mergeCell ref="H79:J79"/>
    <mergeCell ref="L79:S79"/>
    <mergeCell ref="T79:U79"/>
    <mergeCell ref="V79:X79"/>
    <mergeCell ref="Y79:AD79"/>
    <mergeCell ref="Y76:AD76"/>
    <mergeCell ref="A77:G77"/>
    <mergeCell ref="L77:S77"/>
    <mergeCell ref="T77:U77"/>
    <mergeCell ref="V77:X77"/>
    <mergeCell ref="Y77:AD77"/>
    <mergeCell ref="A76:G76"/>
    <mergeCell ref="H76:J78"/>
    <mergeCell ref="K76:K78"/>
    <mergeCell ref="L76:S76"/>
    <mergeCell ref="T76:U76"/>
    <mergeCell ref="V76:X76"/>
    <mergeCell ref="A78:G78"/>
    <mergeCell ref="L78:S78"/>
    <mergeCell ref="T78:U78"/>
    <mergeCell ref="V78:X78"/>
    <mergeCell ref="A75:G75"/>
    <mergeCell ref="H75:K75"/>
    <mergeCell ref="L75:S75"/>
    <mergeCell ref="T75:U75"/>
    <mergeCell ref="V75:X75"/>
    <mergeCell ref="Y75:AD75"/>
    <mergeCell ref="Y73:AD73"/>
    <mergeCell ref="A74:G74"/>
    <mergeCell ref="L74:S74"/>
    <mergeCell ref="T74:U74"/>
    <mergeCell ref="V74:X74"/>
    <mergeCell ref="Y74:AD74"/>
    <mergeCell ref="A73:G73"/>
    <mergeCell ref="H73:J74"/>
    <mergeCell ref="K73:K74"/>
    <mergeCell ref="L73:S73"/>
    <mergeCell ref="T73:U73"/>
    <mergeCell ref="V73:X73"/>
    <mergeCell ref="A72:G72"/>
    <mergeCell ref="H72:J72"/>
    <mergeCell ref="L72:S72"/>
    <mergeCell ref="T72:U72"/>
    <mergeCell ref="V72:X72"/>
    <mergeCell ref="Y72:AD72"/>
    <mergeCell ref="Y70:AD70"/>
    <mergeCell ref="A71:G71"/>
    <mergeCell ref="L71:S71"/>
    <mergeCell ref="T71:U71"/>
    <mergeCell ref="V71:X71"/>
    <mergeCell ref="Y71:AD71"/>
    <mergeCell ref="A70:G70"/>
    <mergeCell ref="H70:J71"/>
    <mergeCell ref="K70:K71"/>
    <mergeCell ref="L70:S70"/>
    <mergeCell ref="T70:U70"/>
    <mergeCell ref="V70:X70"/>
    <mergeCell ref="A69:G69"/>
    <mergeCell ref="H69:J69"/>
    <mergeCell ref="L69:S69"/>
    <mergeCell ref="T69:U69"/>
    <mergeCell ref="V69:X69"/>
    <mergeCell ref="Y69:AD69"/>
    <mergeCell ref="A68:G68"/>
    <mergeCell ref="H68:J68"/>
    <mergeCell ref="L68:S68"/>
    <mergeCell ref="T68:U68"/>
    <mergeCell ref="V68:X68"/>
    <mergeCell ref="Y68:AD68"/>
    <mergeCell ref="Y66:AD66"/>
    <mergeCell ref="A67:G67"/>
    <mergeCell ref="L67:S67"/>
    <mergeCell ref="T67:U67"/>
    <mergeCell ref="V67:X67"/>
    <mergeCell ref="Y67:AD67"/>
    <mergeCell ref="A66:G66"/>
    <mergeCell ref="H66:J67"/>
    <mergeCell ref="K66:K67"/>
    <mergeCell ref="L66:S66"/>
    <mergeCell ref="T66:U66"/>
    <mergeCell ref="V66:X66"/>
    <mergeCell ref="A65:G65"/>
    <mergeCell ref="H65:J65"/>
    <mergeCell ref="L65:S65"/>
    <mergeCell ref="T65:U65"/>
    <mergeCell ref="V65:X65"/>
    <mergeCell ref="Y65:AD65"/>
    <mergeCell ref="Y63:AD63"/>
    <mergeCell ref="A64:G64"/>
    <mergeCell ref="L64:S64"/>
    <mergeCell ref="T64:U64"/>
    <mergeCell ref="V64:X64"/>
    <mergeCell ref="Y64:AD64"/>
    <mergeCell ref="A63:G63"/>
    <mergeCell ref="H63:J64"/>
    <mergeCell ref="K63:K64"/>
    <mergeCell ref="L63:S63"/>
    <mergeCell ref="T63:U63"/>
    <mergeCell ref="V63:X63"/>
    <mergeCell ref="Y61:AD61"/>
    <mergeCell ref="A62:G62"/>
    <mergeCell ref="L62:S62"/>
    <mergeCell ref="T62:U62"/>
    <mergeCell ref="V62:X62"/>
    <mergeCell ref="Y62:AD62"/>
    <mergeCell ref="A61:G61"/>
    <mergeCell ref="H61:J62"/>
    <mergeCell ref="K61:K62"/>
    <mergeCell ref="L61:S61"/>
    <mergeCell ref="T61:U61"/>
    <mergeCell ref="V61:X61"/>
    <mergeCell ref="Y59:AD59"/>
    <mergeCell ref="A60:G60"/>
    <mergeCell ref="L60:S60"/>
    <mergeCell ref="T60:U60"/>
    <mergeCell ref="V60:X60"/>
    <mergeCell ref="Y60:AD60"/>
    <mergeCell ref="A59:G59"/>
    <mergeCell ref="H59:J60"/>
    <mergeCell ref="K59:K60"/>
    <mergeCell ref="L59:S59"/>
    <mergeCell ref="T59:U59"/>
    <mergeCell ref="V59:X59"/>
    <mergeCell ref="A57:AD57"/>
    <mergeCell ref="A58:G58"/>
    <mergeCell ref="H58:K58"/>
    <mergeCell ref="L58:S58"/>
    <mergeCell ref="T58:U58"/>
    <mergeCell ref="V58:X58"/>
    <mergeCell ref="Y58:AD58"/>
    <mergeCell ref="Y55:AD55"/>
    <mergeCell ref="A56:G56"/>
    <mergeCell ref="L56:S56"/>
    <mergeCell ref="T56:U56"/>
    <mergeCell ref="V56:X56"/>
    <mergeCell ref="Y56:AD56"/>
    <mergeCell ref="A55:G55"/>
    <mergeCell ref="H55:J56"/>
    <mergeCell ref="K55:K56"/>
    <mergeCell ref="L55:S55"/>
    <mergeCell ref="T55:U55"/>
    <mergeCell ref="V55:X55"/>
    <mergeCell ref="Y53:AD53"/>
    <mergeCell ref="A54:G54"/>
    <mergeCell ref="L54:S54"/>
    <mergeCell ref="T54:U54"/>
    <mergeCell ref="V54:X54"/>
    <mergeCell ref="Y54:AD54"/>
    <mergeCell ref="A53:G53"/>
    <mergeCell ref="H53:J54"/>
    <mergeCell ref="K53:K54"/>
    <mergeCell ref="L53:S53"/>
    <mergeCell ref="T53:U53"/>
    <mergeCell ref="V53:X53"/>
    <mergeCell ref="Y51:AD51"/>
    <mergeCell ref="A52:G52"/>
    <mergeCell ref="L52:S52"/>
    <mergeCell ref="T52:U52"/>
    <mergeCell ref="V52:X52"/>
    <mergeCell ref="Y52:AD52"/>
    <mergeCell ref="L50:S50"/>
    <mergeCell ref="T50:U50"/>
    <mergeCell ref="V50:X50"/>
    <mergeCell ref="Y50:AD50"/>
    <mergeCell ref="A51:G51"/>
    <mergeCell ref="H51:J52"/>
    <mergeCell ref="K51:K52"/>
    <mergeCell ref="L51:S51"/>
    <mergeCell ref="T51:U51"/>
    <mergeCell ref="V51:X51"/>
    <mergeCell ref="A48:AD48"/>
    <mergeCell ref="A49:G49"/>
    <mergeCell ref="H49:J50"/>
    <mergeCell ref="K49:K50"/>
    <mergeCell ref="L49:S49"/>
    <mergeCell ref="T49:U49"/>
    <mergeCell ref="V49:X49"/>
    <mergeCell ref="Y49:AD49"/>
    <mergeCell ref="A50:G50"/>
    <mergeCell ref="Y46:AD46"/>
    <mergeCell ref="A47:G47"/>
    <mergeCell ref="L47:S47"/>
    <mergeCell ref="T47:U47"/>
    <mergeCell ref="V47:X47"/>
    <mergeCell ref="Y47:AD47"/>
    <mergeCell ref="A46:G46"/>
    <mergeCell ref="H46:J47"/>
    <mergeCell ref="K46:K47"/>
    <mergeCell ref="L46:S46"/>
    <mergeCell ref="T46:U46"/>
    <mergeCell ref="V46:X46"/>
    <mergeCell ref="Y44:AD44"/>
    <mergeCell ref="A45:G45"/>
    <mergeCell ref="L45:S45"/>
    <mergeCell ref="T45:U45"/>
    <mergeCell ref="V45:X45"/>
    <mergeCell ref="Y45:AD45"/>
    <mergeCell ref="A44:G44"/>
    <mergeCell ref="H44:J45"/>
    <mergeCell ref="K44:K45"/>
    <mergeCell ref="L44:S44"/>
    <mergeCell ref="T44:U44"/>
    <mergeCell ref="V44:X44"/>
    <mergeCell ref="Y32:AD32"/>
    <mergeCell ref="A33:G33"/>
    <mergeCell ref="L33:S33"/>
    <mergeCell ref="T33:U33"/>
    <mergeCell ref="V33:X33"/>
    <mergeCell ref="Y33:AD33"/>
    <mergeCell ref="A32:G32"/>
    <mergeCell ref="H32:J33"/>
    <mergeCell ref="K32:K33"/>
    <mergeCell ref="L32:S32"/>
    <mergeCell ref="T32:U32"/>
    <mergeCell ref="V32:X32"/>
    <mergeCell ref="A37:G37"/>
    <mergeCell ref="H37:J39"/>
    <mergeCell ref="K37:K39"/>
    <mergeCell ref="L37:S37"/>
    <mergeCell ref="T37:U37"/>
    <mergeCell ref="V37:X37"/>
    <mergeCell ref="Y37:AD37"/>
    <mergeCell ref="A38:G38"/>
    <mergeCell ref="L38:S38"/>
    <mergeCell ref="T38:U38"/>
    <mergeCell ref="V38:X38"/>
    <mergeCell ref="Y38:AD38"/>
    <mergeCell ref="A39:G39"/>
    <mergeCell ref="L39:S39"/>
    <mergeCell ref="T39:U39"/>
    <mergeCell ref="V39:X39"/>
    <mergeCell ref="Y39:AD39"/>
    <mergeCell ref="A34:G34"/>
    <mergeCell ref="H34:J36"/>
    <mergeCell ref="K34:K36"/>
    <mergeCell ref="A31:G31"/>
    <mergeCell ref="H31:J31"/>
    <mergeCell ref="L31:S31"/>
    <mergeCell ref="T31:U31"/>
    <mergeCell ref="V31:X31"/>
    <mergeCell ref="Y31:AD31"/>
    <mergeCell ref="Y29:AD29"/>
    <mergeCell ref="A30:G30"/>
    <mergeCell ref="L30:S30"/>
    <mergeCell ref="T30:U30"/>
    <mergeCell ref="V30:X30"/>
    <mergeCell ref="Y30:AD30"/>
    <mergeCell ref="A29:G29"/>
    <mergeCell ref="H29:J30"/>
    <mergeCell ref="K29:K30"/>
    <mergeCell ref="L29:S29"/>
    <mergeCell ref="T29:U29"/>
    <mergeCell ref="V29:X29"/>
    <mergeCell ref="A28:G28"/>
    <mergeCell ref="H28:J28"/>
    <mergeCell ref="L28:S28"/>
    <mergeCell ref="T28:U28"/>
    <mergeCell ref="V28:X28"/>
    <mergeCell ref="Y28:AD28"/>
    <mergeCell ref="A27:G27"/>
    <mergeCell ref="H27:J27"/>
    <mergeCell ref="L27:S27"/>
    <mergeCell ref="T27:U27"/>
    <mergeCell ref="V27:X27"/>
    <mergeCell ref="Y27:AD27"/>
    <mergeCell ref="Y25:AD25"/>
    <mergeCell ref="A26:G26"/>
    <mergeCell ref="L26:S26"/>
    <mergeCell ref="T26:U26"/>
    <mergeCell ref="V26:X26"/>
    <mergeCell ref="Y26:AD26"/>
    <mergeCell ref="A25:G25"/>
    <mergeCell ref="H25:J26"/>
    <mergeCell ref="K25:K26"/>
    <mergeCell ref="L25:S25"/>
    <mergeCell ref="T25:U25"/>
    <mergeCell ref="V25:X25"/>
    <mergeCell ref="A23:AD23"/>
    <mergeCell ref="A24:G24"/>
    <mergeCell ref="H24:J24"/>
    <mergeCell ref="L24:S24"/>
    <mergeCell ref="T24:U24"/>
    <mergeCell ref="V24:X24"/>
    <mergeCell ref="Y24:AD24"/>
    <mergeCell ref="Y21:AD21"/>
    <mergeCell ref="A22:G22"/>
    <mergeCell ref="L22:S22"/>
    <mergeCell ref="T22:U22"/>
    <mergeCell ref="V22:X22"/>
    <mergeCell ref="Y22:AD22"/>
    <mergeCell ref="A21:G21"/>
    <mergeCell ref="H21:J22"/>
    <mergeCell ref="K21:K22"/>
    <mergeCell ref="L21:S21"/>
    <mergeCell ref="T21:U21"/>
    <mergeCell ref="V21:X21"/>
    <mergeCell ref="Y19:AD19"/>
    <mergeCell ref="A20:G20"/>
    <mergeCell ref="L20:S20"/>
    <mergeCell ref="T20:U20"/>
    <mergeCell ref="V20:X20"/>
    <mergeCell ref="Y20:AD20"/>
    <mergeCell ref="A19:G19"/>
    <mergeCell ref="H19:J20"/>
    <mergeCell ref="K19:K20"/>
    <mergeCell ref="L19:S19"/>
    <mergeCell ref="T19:U19"/>
    <mergeCell ref="V19:X19"/>
    <mergeCell ref="Y17:AD17"/>
    <mergeCell ref="A18:G18"/>
    <mergeCell ref="L18:S18"/>
    <mergeCell ref="T18:U18"/>
    <mergeCell ref="V18:X18"/>
    <mergeCell ref="Y18:AD18"/>
    <mergeCell ref="A17:G17"/>
    <mergeCell ref="H17:J18"/>
    <mergeCell ref="K17:K18"/>
    <mergeCell ref="L17:S17"/>
    <mergeCell ref="T17:U17"/>
    <mergeCell ref="V17:X17"/>
    <mergeCell ref="Y15:AD15"/>
    <mergeCell ref="A16:G16"/>
    <mergeCell ref="L16:S16"/>
    <mergeCell ref="T16:U16"/>
    <mergeCell ref="V16:X16"/>
    <mergeCell ref="Y16:AD16"/>
    <mergeCell ref="A15:G15"/>
    <mergeCell ref="H15:J16"/>
    <mergeCell ref="K15:K16"/>
    <mergeCell ref="L15:S15"/>
    <mergeCell ref="T15:U15"/>
    <mergeCell ref="V15:X15"/>
    <mergeCell ref="A14:G14"/>
    <mergeCell ref="H14:J14"/>
    <mergeCell ref="L14:S14"/>
    <mergeCell ref="T14:U14"/>
    <mergeCell ref="V14:X14"/>
    <mergeCell ref="Y14:AD14"/>
    <mergeCell ref="T8:U8"/>
    <mergeCell ref="V8:X8"/>
    <mergeCell ref="Y12:AD12"/>
    <mergeCell ref="A13:G13"/>
    <mergeCell ref="L13:S13"/>
    <mergeCell ref="T13:U13"/>
    <mergeCell ref="V13:X13"/>
    <mergeCell ref="Y13:AD13"/>
    <mergeCell ref="A12:G12"/>
    <mergeCell ref="H12:J13"/>
    <mergeCell ref="K12:K13"/>
    <mergeCell ref="L12:S12"/>
    <mergeCell ref="T12:U12"/>
    <mergeCell ref="V12:X12"/>
    <mergeCell ref="A11:G11"/>
    <mergeCell ref="H11:J11"/>
    <mergeCell ref="L11:S11"/>
    <mergeCell ref="T11:U11"/>
    <mergeCell ref="V11:X11"/>
    <mergeCell ref="Y11:AD11"/>
    <mergeCell ref="A4:AD5"/>
    <mergeCell ref="A6:AD6"/>
    <mergeCell ref="A7:G7"/>
    <mergeCell ref="H7:J7"/>
    <mergeCell ref="L7:S7"/>
    <mergeCell ref="T7:U7"/>
    <mergeCell ref="V7:X7"/>
    <mergeCell ref="Y7:AD7"/>
    <mergeCell ref="A1:AD1"/>
    <mergeCell ref="A2:G3"/>
    <mergeCell ref="H2:U2"/>
    <mergeCell ref="V2:AD2"/>
    <mergeCell ref="H3:K3"/>
    <mergeCell ref="L3:U3"/>
    <mergeCell ref="V3:X3"/>
    <mergeCell ref="Y3:AD3"/>
    <mergeCell ref="A10:G10"/>
    <mergeCell ref="H10:J10"/>
    <mergeCell ref="L10:S10"/>
    <mergeCell ref="T10:U10"/>
    <mergeCell ref="V10:X10"/>
    <mergeCell ref="Y10:AD10"/>
    <mergeCell ref="Y8:AD8"/>
    <mergeCell ref="A9:G9"/>
    <mergeCell ref="L9:S9"/>
    <mergeCell ref="T9:U9"/>
    <mergeCell ref="V9:X9"/>
    <mergeCell ref="Y9:AD9"/>
    <mergeCell ref="A8:G8"/>
    <mergeCell ref="H8:J9"/>
    <mergeCell ref="K8:K9"/>
    <mergeCell ref="L8:S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rowBreaks count="1" manualBreakCount="1">
    <brk id="56" max="2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08"/>
  <sheetViews>
    <sheetView view="pageBreakPreview" zoomScaleNormal="98" zoomScaleSheetLayoutView="100" workbookViewId="0">
      <selection activeCell="C35" sqref="C35:C36"/>
    </sheetView>
  </sheetViews>
  <sheetFormatPr defaultRowHeight="18.75" x14ac:dyDescent="0.4"/>
  <cols>
    <col min="1" max="1" width="17.75" style="4" customWidth="1"/>
    <col min="2" max="2" width="10.25" style="5" customWidth="1"/>
    <col min="3" max="5" width="10.25" style="4" customWidth="1"/>
    <col min="6" max="6" width="31.75" style="4" customWidth="1"/>
    <col min="7" max="248" width="9" style="4"/>
    <col min="249" max="249" width="17.75" style="4" customWidth="1"/>
    <col min="250" max="253" width="10.25" style="4" customWidth="1"/>
    <col min="254" max="254" width="15.75" style="4" customWidth="1"/>
    <col min="255" max="255" width="17.75" style="4" customWidth="1"/>
    <col min="256" max="260" width="10" style="4" customWidth="1"/>
    <col min="261" max="261" width="4.5" style="4" customWidth="1"/>
    <col min="262" max="262" width="4.375" style="4" customWidth="1"/>
    <col min="263" max="504" width="9" style="4"/>
    <col min="505" max="505" width="17.75" style="4" customWidth="1"/>
    <col min="506" max="509" width="10.25" style="4" customWidth="1"/>
    <col min="510" max="510" width="15.75" style="4" customWidth="1"/>
    <col min="511" max="511" width="17.75" style="4" customWidth="1"/>
    <col min="512" max="516" width="10" style="4" customWidth="1"/>
    <col min="517" max="517" width="4.5" style="4" customWidth="1"/>
    <col min="518" max="518" width="4.375" style="4" customWidth="1"/>
    <col min="519" max="760" width="9" style="4"/>
    <col min="761" max="761" width="17.75" style="4" customWidth="1"/>
    <col min="762" max="765" width="10.25" style="4" customWidth="1"/>
    <col min="766" max="766" width="15.75" style="4" customWidth="1"/>
    <col min="767" max="767" width="17.75" style="4" customWidth="1"/>
    <col min="768" max="772" width="10" style="4" customWidth="1"/>
    <col min="773" max="773" width="4.5" style="4" customWidth="1"/>
    <col min="774" max="774" width="4.375" style="4" customWidth="1"/>
    <col min="775" max="1016" width="9" style="4"/>
    <col min="1017" max="1017" width="17.75" style="4" customWidth="1"/>
    <col min="1018" max="1021" width="10.25" style="4" customWidth="1"/>
    <col min="1022" max="1022" width="15.75" style="4" customWidth="1"/>
    <col min="1023" max="1023" width="17.75" style="4" customWidth="1"/>
    <col min="1024" max="1028" width="10" style="4" customWidth="1"/>
    <col min="1029" max="1029" width="4.5" style="4" customWidth="1"/>
    <col min="1030" max="1030" width="4.375" style="4" customWidth="1"/>
    <col min="1031" max="1272" width="9" style="4"/>
    <col min="1273" max="1273" width="17.75" style="4" customWidth="1"/>
    <col min="1274" max="1277" width="10.25" style="4" customWidth="1"/>
    <col min="1278" max="1278" width="15.75" style="4" customWidth="1"/>
    <col min="1279" max="1279" width="17.75" style="4" customWidth="1"/>
    <col min="1280" max="1284" width="10" style="4" customWidth="1"/>
    <col min="1285" max="1285" width="4.5" style="4" customWidth="1"/>
    <col min="1286" max="1286" width="4.375" style="4" customWidth="1"/>
    <col min="1287" max="1528" width="9" style="4"/>
    <col min="1529" max="1529" width="17.75" style="4" customWidth="1"/>
    <col min="1530" max="1533" width="10.25" style="4" customWidth="1"/>
    <col min="1534" max="1534" width="15.75" style="4" customWidth="1"/>
    <col min="1535" max="1535" width="17.75" style="4" customWidth="1"/>
    <col min="1536" max="1540" width="10" style="4" customWidth="1"/>
    <col min="1541" max="1541" width="4.5" style="4" customWidth="1"/>
    <col min="1542" max="1542" width="4.375" style="4" customWidth="1"/>
    <col min="1543" max="1784" width="9" style="4"/>
    <col min="1785" max="1785" width="17.75" style="4" customWidth="1"/>
    <col min="1786" max="1789" width="10.25" style="4" customWidth="1"/>
    <col min="1790" max="1790" width="15.75" style="4" customWidth="1"/>
    <col min="1791" max="1791" width="17.75" style="4" customWidth="1"/>
    <col min="1792" max="1796" width="10" style="4" customWidth="1"/>
    <col min="1797" max="1797" width="4.5" style="4" customWidth="1"/>
    <col min="1798" max="1798" width="4.375" style="4" customWidth="1"/>
    <col min="1799" max="2040" width="9" style="4"/>
    <col min="2041" max="2041" width="17.75" style="4" customWidth="1"/>
    <col min="2042" max="2045" width="10.25" style="4" customWidth="1"/>
    <col min="2046" max="2046" width="15.75" style="4" customWidth="1"/>
    <col min="2047" max="2047" width="17.75" style="4" customWidth="1"/>
    <col min="2048" max="2052" width="10" style="4" customWidth="1"/>
    <col min="2053" max="2053" width="4.5" style="4" customWidth="1"/>
    <col min="2054" max="2054" width="4.375" style="4" customWidth="1"/>
    <col min="2055" max="2296" width="9" style="4"/>
    <col min="2297" max="2297" width="17.75" style="4" customWidth="1"/>
    <col min="2298" max="2301" width="10.25" style="4" customWidth="1"/>
    <col min="2302" max="2302" width="15.75" style="4" customWidth="1"/>
    <col min="2303" max="2303" width="17.75" style="4" customWidth="1"/>
    <col min="2304" max="2308" width="10" style="4" customWidth="1"/>
    <col min="2309" max="2309" width="4.5" style="4" customWidth="1"/>
    <col min="2310" max="2310" width="4.375" style="4" customWidth="1"/>
    <col min="2311" max="2552" width="9" style="4"/>
    <col min="2553" max="2553" width="17.75" style="4" customWidth="1"/>
    <col min="2554" max="2557" width="10.25" style="4" customWidth="1"/>
    <col min="2558" max="2558" width="15.75" style="4" customWidth="1"/>
    <col min="2559" max="2559" width="17.75" style="4" customWidth="1"/>
    <col min="2560" max="2564" width="10" style="4" customWidth="1"/>
    <col min="2565" max="2565" width="4.5" style="4" customWidth="1"/>
    <col min="2566" max="2566" width="4.375" style="4" customWidth="1"/>
    <col min="2567" max="2808" width="9" style="4"/>
    <col min="2809" max="2809" width="17.75" style="4" customWidth="1"/>
    <col min="2810" max="2813" width="10.25" style="4" customWidth="1"/>
    <col min="2814" max="2814" width="15.75" style="4" customWidth="1"/>
    <col min="2815" max="2815" width="17.75" style="4" customWidth="1"/>
    <col min="2816" max="2820" width="10" style="4" customWidth="1"/>
    <col min="2821" max="2821" width="4.5" style="4" customWidth="1"/>
    <col min="2822" max="2822" width="4.375" style="4" customWidth="1"/>
    <col min="2823" max="3064" width="9" style="4"/>
    <col min="3065" max="3065" width="17.75" style="4" customWidth="1"/>
    <col min="3066" max="3069" width="10.25" style="4" customWidth="1"/>
    <col min="3070" max="3070" width="15.75" style="4" customWidth="1"/>
    <col min="3071" max="3071" width="17.75" style="4" customWidth="1"/>
    <col min="3072" max="3076" width="10" style="4" customWidth="1"/>
    <col min="3077" max="3077" width="4.5" style="4" customWidth="1"/>
    <col min="3078" max="3078" width="4.375" style="4" customWidth="1"/>
    <col min="3079" max="3320" width="9" style="4"/>
    <col min="3321" max="3321" width="17.75" style="4" customWidth="1"/>
    <col min="3322" max="3325" width="10.25" style="4" customWidth="1"/>
    <col min="3326" max="3326" width="15.75" style="4" customWidth="1"/>
    <col min="3327" max="3327" width="17.75" style="4" customWidth="1"/>
    <col min="3328" max="3332" width="10" style="4" customWidth="1"/>
    <col min="3333" max="3333" width="4.5" style="4" customWidth="1"/>
    <col min="3334" max="3334" width="4.375" style="4" customWidth="1"/>
    <col min="3335" max="3576" width="9" style="4"/>
    <col min="3577" max="3577" width="17.75" style="4" customWidth="1"/>
    <col min="3578" max="3581" width="10.25" style="4" customWidth="1"/>
    <col min="3582" max="3582" width="15.75" style="4" customWidth="1"/>
    <col min="3583" max="3583" width="17.75" style="4" customWidth="1"/>
    <col min="3584" max="3588" width="10" style="4" customWidth="1"/>
    <col min="3589" max="3589" width="4.5" style="4" customWidth="1"/>
    <col min="3590" max="3590" width="4.375" style="4" customWidth="1"/>
    <col min="3591" max="3832" width="9" style="4"/>
    <col min="3833" max="3833" width="17.75" style="4" customWidth="1"/>
    <col min="3834" max="3837" width="10.25" style="4" customWidth="1"/>
    <col min="3838" max="3838" width="15.75" style="4" customWidth="1"/>
    <col min="3839" max="3839" width="17.75" style="4" customWidth="1"/>
    <col min="3840" max="3844" width="10" style="4" customWidth="1"/>
    <col min="3845" max="3845" width="4.5" style="4" customWidth="1"/>
    <col min="3846" max="3846" width="4.375" style="4" customWidth="1"/>
    <col min="3847" max="4088" width="9" style="4"/>
    <col min="4089" max="4089" width="17.75" style="4" customWidth="1"/>
    <col min="4090" max="4093" width="10.25" style="4" customWidth="1"/>
    <col min="4094" max="4094" width="15.75" style="4" customWidth="1"/>
    <col min="4095" max="4095" width="17.75" style="4" customWidth="1"/>
    <col min="4096" max="4100" width="10" style="4" customWidth="1"/>
    <col min="4101" max="4101" width="4.5" style="4" customWidth="1"/>
    <col min="4102" max="4102" width="4.375" style="4" customWidth="1"/>
    <col min="4103" max="4344" width="9" style="4"/>
    <col min="4345" max="4345" width="17.75" style="4" customWidth="1"/>
    <col min="4346" max="4349" width="10.25" style="4" customWidth="1"/>
    <col min="4350" max="4350" width="15.75" style="4" customWidth="1"/>
    <col min="4351" max="4351" width="17.75" style="4" customWidth="1"/>
    <col min="4352" max="4356" width="10" style="4" customWidth="1"/>
    <col min="4357" max="4357" width="4.5" style="4" customWidth="1"/>
    <col min="4358" max="4358" width="4.375" style="4" customWidth="1"/>
    <col min="4359" max="4600" width="9" style="4"/>
    <col min="4601" max="4601" width="17.75" style="4" customWidth="1"/>
    <col min="4602" max="4605" width="10.25" style="4" customWidth="1"/>
    <col min="4606" max="4606" width="15.75" style="4" customWidth="1"/>
    <col min="4607" max="4607" width="17.75" style="4" customWidth="1"/>
    <col min="4608" max="4612" width="10" style="4" customWidth="1"/>
    <col min="4613" max="4613" width="4.5" style="4" customWidth="1"/>
    <col min="4614" max="4614" width="4.375" style="4" customWidth="1"/>
    <col min="4615" max="4856" width="9" style="4"/>
    <col min="4857" max="4857" width="17.75" style="4" customWidth="1"/>
    <col min="4858" max="4861" width="10.25" style="4" customWidth="1"/>
    <col min="4862" max="4862" width="15.75" style="4" customWidth="1"/>
    <col min="4863" max="4863" width="17.75" style="4" customWidth="1"/>
    <col min="4864" max="4868" width="10" style="4" customWidth="1"/>
    <col min="4869" max="4869" width="4.5" style="4" customWidth="1"/>
    <col min="4870" max="4870" width="4.375" style="4" customWidth="1"/>
    <col min="4871" max="5112" width="9" style="4"/>
    <col min="5113" max="5113" width="17.75" style="4" customWidth="1"/>
    <col min="5114" max="5117" width="10.25" style="4" customWidth="1"/>
    <col min="5118" max="5118" width="15.75" style="4" customWidth="1"/>
    <col min="5119" max="5119" width="17.75" style="4" customWidth="1"/>
    <col min="5120" max="5124" width="10" style="4" customWidth="1"/>
    <col min="5125" max="5125" width="4.5" style="4" customWidth="1"/>
    <col min="5126" max="5126" width="4.375" style="4" customWidth="1"/>
    <col min="5127" max="5368" width="9" style="4"/>
    <col min="5369" max="5369" width="17.75" style="4" customWidth="1"/>
    <col min="5370" max="5373" width="10.25" style="4" customWidth="1"/>
    <col min="5374" max="5374" width="15.75" style="4" customWidth="1"/>
    <col min="5375" max="5375" width="17.75" style="4" customWidth="1"/>
    <col min="5376" max="5380" width="10" style="4" customWidth="1"/>
    <col min="5381" max="5381" width="4.5" style="4" customWidth="1"/>
    <col min="5382" max="5382" width="4.375" style="4" customWidth="1"/>
    <col min="5383" max="5624" width="9" style="4"/>
    <col min="5625" max="5625" width="17.75" style="4" customWidth="1"/>
    <col min="5626" max="5629" width="10.25" style="4" customWidth="1"/>
    <col min="5630" max="5630" width="15.75" style="4" customWidth="1"/>
    <col min="5631" max="5631" width="17.75" style="4" customWidth="1"/>
    <col min="5632" max="5636" width="10" style="4" customWidth="1"/>
    <col min="5637" max="5637" width="4.5" style="4" customWidth="1"/>
    <col min="5638" max="5638" width="4.375" style="4" customWidth="1"/>
    <col min="5639" max="5880" width="9" style="4"/>
    <col min="5881" max="5881" width="17.75" style="4" customWidth="1"/>
    <col min="5882" max="5885" width="10.25" style="4" customWidth="1"/>
    <col min="5886" max="5886" width="15.75" style="4" customWidth="1"/>
    <col min="5887" max="5887" width="17.75" style="4" customWidth="1"/>
    <col min="5888" max="5892" width="10" style="4" customWidth="1"/>
    <col min="5893" max="5893" width="4.5" style="4" customWidth="1"/>
    <col min="5894" max="5894" width="4.375" style="4" customWidth="1"/>
    <col min="5895" max="6136" width="9" style="4"/>
    <col min="6137" max="6137" width="17.75" style="4" customWidth="1"/>
    <col min="6138" max="6141" width="10.25" style="4" customWidth="1"/>
    <col min="6142" max="6142" width="15.75" style="4" customWidth="1"/>
    <col min="6143" max="6143" width="17.75" style="4" customWidth="1"/>
    <col min="6144" max="6148" width="10" style="4" customWidth="1"/>
    <col min="6149" max="6149" width="4.5" style="4" customWidth="1"/>
    <col min="6150" max="6150" width="4.375" style="4" customWidth="1"/>
    <col min="6151" max="6392" width="9" style="4"/>
    <col min="6393" max="6393" width="17.75" style="4" customWidth="1"/>
    <col min="6394" max="6397" width="10.25" style="4" customWidth="1"/>
    <col min="6398" max="6398" width="15.75" style="4" customWidth="1"/>
    <col min="6399" max="6399" width="17.75" style="4" customWidth="1"/>
    <col min="6400" max="6404" width="10" style="4" customWidth="1"/>
    <col min="6405" max="6405" width="4.5" style="4" customWidth="1"/>
    <col min="6406" max="6406" width="4.375" style="4" customWidth="1"/>
    <col min="6407" max="6648" width="9" style="4"/>
    <col min="6649" max="6649" width="17.75" style="4" customWidth="1"/>
    <col min="6650" max="6653" width="10.25" style="4" customWidth="1"/>
    <col min="6654" max="6654" width="15.75" style="4" customWidth="1"/>
    <col min="6655" max="6655" width="17.75" style="4" customWidth="1"/>
    <col min="6656" max="6660" width="10" style="4" customWidth="1"/>
    <col min="6661" max="6661" width="4.5" style="4" customWidth="1"/>
    <col min="6662" max="6662" width="4.375" style="4" customWidth="1"/>
    <col min="6663" max="6904" width="9" style="4"/>
    <col min="6905" max="6905" width="17.75" style="4" customWidth="1"/>
    <col min="6906" max="6909" width="10.25" style="4" customWidth="1"/>
    <col min="6910" max="6910" width="15.75" style="4" customWidth="1"/>
    <col min="6911" max="6911" width="17.75" style="4" customWidth="1"/>
    <col min="6912" max="6916" width="10" style="4" customWidth="1"/>
    <col min="6917" max="6917" width="4.5" style="4" customWidth="1"/>
    <col min="6918" max="6918" width="4.375" style="4" customWidth="1"/>
    <col min="6919" max="7160" width="9" style="4"/>
    <col min="7161" max="7161" width="17.75" style="4" customWidth="1"/>
    <col min="7162" max="7165" width="10.25" style="4" customWidth="1"/>
    <col min="7166" max="7166" width="15.75" style="4" customWidth="1"/>
    <col min="7167" max="7167" width="17.75" style="4" customWidth="1"/>
    <col min="7168" max="7172" width="10" style="4" customWidth="1"/>
    <col min="7173" max="7173" width="4.5" style="4" customWidth="1"/>
    <col min="7174" max="7174" width="4.375" style="4" customWidth="1"/>
    <col min="7175" max="7416" width="9" style="4"/>
    <col min="7417" max="7417" width="17.75" style="4" customWidth="1"/>
    <col min="7418" max="7421" width="10.25" style="4" customWidth="1"/>
    <col min="7422" max="7422" width="15.75" style="4" customWidth="1"/>
    <col min="7423" max="7423" width="17.75" style="4" customWidth="1"/>
    <col min="7424" max="7428" width="10" style="4" customWidth="1"/>
    <col min="7429" max="7429" width="4.5" style="4" customWidth="1"/>
    <col min="7430" max="7430" width="4.375" style="4" customWidth="1"/>
    <col min="7431" max="7672" width="9" style="4"/>
    <col min="7673" max="7673" width="17.75" style="4" customWidth="1"/>
    <col min="7674" max="7677" width="10.25" style="4" customWidth="1"/>
    <col min="7678" max="7678" width="15.75" style="4" customWidth="1"/>
    <col min="7679" max="7679" width="17.75" style="4" customWidth="1"/>
    <col min="7680" max="7684" width="10" style="4" customWidth="1"/>
    <col min="7685" max="7685" width="4.5" style="4" customWidth="1"/>
    <col min="7686" max="7686" width="4.375" style="4" customWidth="1"/>
    <col min="7687" max="7928" width="9" style="4"/>
    <col min="7929" max="7929" width="17.75" style="4" customWidth="1"/>
    <col min="7930" max="7933" width="10.25" style="4" customWidth="1"/>
    <col min="7934" max="7934" width="15.75" style="4" customWidth="1"/>
    <col min="7935" max="7935" width="17.75" style="4" customWidth="1"/>
    <col min="7936" max="7940" width="10" style="4" customWidth="1"/>
    <col min="7941" max="7941" width="4.5" style="4" customWidth="1"/>
    <col min="7942" max="7942" width="4.375" style="4" customWidth="1"/>
    <col min="7943" max="8184" width="9" style="4"/>
    <col min="8185" max="8185" width="17.75" style="4" customWidth="1"/>
    <col min="8186" max="8189" width="10.25" style="4" customWidth="1"/>
    <col min="8190" max="8190" width="15.75" style="4" customWidth="1"/>
    <col min="8191" max="8191" width="17.75" style="4" customWidth="1"/>
    <col min="8192" max="8196" width="10" style="4" customWidth="1"/>
    <col min="8197" max="8197" width="4.5" style="4" customWidth="1"/>
    <col min="8198" max="8198" width="4.375" style="4" customWidth="1"/>
    <col min="8199" max="8440" width="9" style="4"/>
    <col min="8441" max="8441" width="17.75" style="4" customWidth="1"/>
    <col min="8442" max="8445" width="10.25" style="4" customWidth="1"/>
    <col min="8446" max="8446" width="15.75" style="4" customWidth="1"/>
    <col min="8447" max="8447" width="17.75" style="4" customWidth="1"/>
    <col min="8448" max="8452" width="10" style="4" customWidth="1"/>
    <col min="8453" max="8453" width="4.5" style="4" customWidth="1"/>
    <col min="8454" max="8454" width="4.375" style="4" customWidth="1"/>
    <col min="8455" max="8696" width="9" style="4"/>
    <col min="8697" max="8697" width="17.75" style="4" customWidth="1"/>
    <col min="8698" max="8701" width="10.25" style="4" customWidth="1"/>
    <col min="8702" max="8702" width="15.75" style="4" customWidth="1"/>
    <col min="8703" max="8703" width="17.75" style="4" customWidth="1"/>
    <col min="8704" max="8708" width="10" style="4" customWidth="1"/>
    <col min="8709" max="8709" width="4.5" style="4" customWidth="1"/>
    <col min="8710" max="8710" width="4.375" style="4" customWidth="1"/>
    <col min="8711" max="8952" width="9" style="4"/>
    <col min="8953" max="8953" width="17.75" style="4" customWidth="1"/>
    <col min="8954" max="8957" width="10.25" style="4" customWidth="1"/>
    <col min="8958" max="8958" width="15.75" style="4" customWidth="1"/>
    <col min="8959" max="8959" width="17.75" style="4" customWidth="1"/>
    <col min="8960" max="8964" width="10" style="4" customWidth="1"/>
    <col min="8965" max="8965" width="4.5" style="4" customWidth="1"/>
    <col min="8966" max="8966" width="4.375" style="4" customWidth="1"/>
    <col min="8967" max="9208" width="9" style="4"/>
    <col min="9209" max="9209" width="17.75" style="4" customWidth="1"/>
    <col min="9210" max="9213" width="10.25" style="4" customWidth="1"/>
    <col min="9214" max="9214" width="15.75" style="4" customWidth="1"/>
    <col min="9215" max="9215" width="17.75" style="4" customWidth="1"/>
    <col min="9216" max="9220" width="10" style="4" customWidth="1"/>
    <col min="9221" max="9221" width="4.5" style="4" customWidth="1"/>
    <col min="9222" max="9222" width="4.375" style="4" customWidth="1"/>
    <col min="9223" max="9464" width="9" style="4"/>
    <col min="9465" max="9465" width="17.75" style="4" customWidth="1"/>
    <col min="9466" max="9469" width="10.25" style="4" customWidth="1"/>
    <col min="9470" max="9470" width="15.75" style="4" customWidth="1"/>
    <col min="9471" max="9471" width="17.75" style="4" customWidth="1"/>
    <col min="9472" max="9476" width="10" style="4" customWidth="1"/>
    <col min="9477" max="9477" width="4.5" style="4" customWidth="1"/>
    <col min="9478" max="9478" width="4.375" style="4" customWidth="1"/>
    <col min="9479" max="9720" width="9" style="4"/>
    <col min="9721" max="9721" width="17.75" style="4" customWidth="1"/>
    <col min="9722" max="9725" width="10.25" style="4" customWidth="1"/>
    <col min="9726" max="9726" width="15.75" style="4" customWidth="1"/>
    <col min="9727" max="9727" width="17.75" style="4" customWidth="1"/>
    <col min="9728" max="9732" width="10" style="4" customWidth="1"/>
    <col min="9733" max="9733" width="4.5" style="4" customWidth="1"/>
    <col min="9734" max="9734" width="4.375" style="4" customWidth="1"/>
    <col min="9735" max="9976" width="9" style="4"/>
    <col min="9977" max="9977" width="17.75" style="4" customWidth="1"/>
    <col min="9978" max="9981" width="10.25" style="4" customWidth="1"/>
    <col min="9982" max="9982" width="15.75" style="4" customWidth="1"/>
    <col min="9983" max="9983" width="17.75" style="4" customWidth="1"/>
    <col min="9984" max="9988" width="10" style="4" customWidth="1"/>
    <col min="9989" max="9989" width="4.5" style="4" customWidth="1"/>
    <col min="9990" max="9990" width="4.375" style="4" customWidth="1"/>
    <col min="9991" max="10232" width="9" style="4"/>
    <col min="10233" max="10233" width="17.75" style="4" customWidth="1"/>
    <col min="10234" max="10237" width="10.25" style="4" customWidth="1"/>
    <col min="10238" max="10238" width="15.75" style="4" customWidth="1"/>
    <col min="10239" max="10239" width="17.75" style="4" customWidth="1"/>
    <col min="10240" max="10244" width="10" style="4" customWidth="1"/>
    <col min="10245" max="10245" width="4.5" style="4" customWidth="1"/>
    <col min="10246" max="10246" width="4.375" style="4" customWidth="1"/>
    <col min="10247" max="10488" width="9" style="4"/>
    <col min="10489" max="10489" width="17.75" style="4" customWidth="1"/>
    <col min="10490" max="10493" width="10.25" style="4" customWidth="1"/>
    <col min="10494" max="10494" width="15.75" style="4" customWidth="1"/>
    <col min="10495" max="10495" width="17.75" style="4" customWidth="1"/>
    <col min="10496" max="10500" width="10" style="4" customWidth="1"/>
    <col min="10501" max="10501" width="4.5" style="4" customWidth="1"/>
    <col min="10502" max="10502" width="4.375" style="4" customWidth="1"/>
    <col min="10503" max="10744" width="9" style="4"/>
    <col min="10745" max="10745" width="17.75" style="4" customWidth="1"/>
    <col min="10746" max="10749" width="10.25" style="4" customWidth="1"/>
    <col min="10750" max="10750" width="15.75" style="4" customWidth="1"/>
    <col min="10751" max="10751" width="17.75" style="4" customWidth="1"/>
    <col min="10752" max="10756" width="10" style="4" customWidth="1"/>
    <col min="10757" max="10757" width="4.5" style="4" customWidth="1"/>
    <col min="10758" max="10758" width="4.375" style="4" customWidth="1"/>
    <col min="10759" max="11000" width="9" style="4"/>
    <col min="11001" max="11001" width="17.75" style="4" customWidth="1"/>
    <col min="11002" max="11005" width="10.25" style="4" customWidth="1"/>
    <col min="11006" max="11006" width="15.75" style="4" customWidth="1"/>
    <col min="11007" max="11007" width="17.75" style="4" customWidth="1"/>
    <col min="11008" max="11012" width="10" style="4" customWidth="1"/>
    <col min="11013" max="11013" width="4.5" style="4" customWidth="1"/>
    <col min="11014" max="11014" width="4.375" style="4" customWidth="1"/>
    <col min="11015" max="11256" width="9" style="4"/>
    <col min="11257" max="11257" width="17.75" style="4" customWidth="1"/>
    <col min="11258" max="11261" width="10.25" style="4" customWidth="1"/>
    <col min="11262" max="11262" width="15.75" style="4" customWidth="1"/>
    <col min="11263" max="11263" width="17.75" style="4" customWidth="1"/>
    <col min="11264" max="11268" width="10" style="4" customWidth="1"/>
    <col min="11269" max="11269" width="4.5" style="4" customWidth="1"/>
    <col min="11270" max="11270" width="4.375" style="4" customWidth="1"/>
    <col min="11271" max="11512" width="9" style="4"/>
    <col min="11513" max="11513" width="17.75" style="4" customWidth="1"/>
    <col min="11514" max="11517" width="10.25" style="4" customWidth="1"/>
    <col min="11518" max="11518" width="15.75" style="4" customWidth="1"/>
    <col min="11519" max="11519" width="17.75" style="4" customWidth="1"/>
    <col min="11520" max="11524" width="10" style="4" customWidth="1"/>
    <col min="11525" max="11525" width="4.5" style="4" customWidth="1"/>
    <col min="11526" max="11526" width="4.375" style="4" customWidth="1"/>
    <col min="11527" max="11768" width="9" style="4"/>
    <col min="11769" max="11769" width="17.75" style="4" customWidth="1"/>
    <col min="11770" max="11773" width="10.25" style="4" customWidth="1"/>
    <col min="11774" max="11774" width="15.75" style="4" customWidth="1"/>
    <col min="11775" max="11775" width="17.75" style="4" customWidth="1"/>
    <col min="11776" max="11780" width="10" style="4" customWidth="1"/>
    <col min="11781" max="11781" width="4.5" style="4" customWidth="1"/>
    <col min="11782" max="11782" width="4.375" style="4" customWidth="1"/>
    <col min="11783" max="12024" width="9" style="4"/>
    <col min="12025" max="12025" width="17.75" style="4" customWidth="1"/>
    <col min="12026" max="12029" width="10.25" style="4" customWidth="1"/>
    <col min="12030" max="12030" width="15.75" style="4" customWidth="1"/>
    <col min="12031" max="12031" width="17.75" style="4" customWidth="1"/>
    <col min="12032" max="12036" width="10" style="4" customWidth="1"/>
    <col min="12037" max="12037" width="4.5" style="4" customWidth="1"/>
    <col min="12038" max="12038" width="4.375" style="4" customWidth="1"/>
    <col min="12039" max="12280" width="9" style="4"/>
    <col min="12281" max="12281" width="17.75" style="4" customWidth="1"/>
    <col min="12282" max="12285" width="10.25" style="4" customWidth="1"/>
    <col min="12286" max="12286" width="15.75" style="4" customWidth="1"/>
    <col min="12287" max="12287" width="17.75" style="4" customWidth="1"/>
    <col min="12288" max="12292" width="10" style="4" customWidth="1"/>
    <col min="12293" max="12293" width="4.5" style="4" customWidth="1"/>
    <col min="12294" max="12294" width="4.375" style="4" customWidth="1"/>
    <col min="12295" max="12536" width="9" style="4"/>
    <col min="12537" max="12537" width="17.75" style="4" customWidth="1"/>
    <col min="12538" max="12541" width="10.25" style="4" customWidth="1"/>
    <col min="12542" max="12542" width="15.75" style="4" customWidth="1"/>
    <col min="12543" max="12543" width="17.75" style="4" customWidth="1"/>
    <col min="12544" max="12548" width="10" style="4" customWidth="1"/>
    <col min="12549" max="12549" width="4.5" style="4" customWidth="1"/>
    <col min="12550" max="12550" width="4.375" style="4" customWidth="1"/>
    <col min="12551" max="12792" width="9" style="4"/>
    <col min="12793" max="12793" width="17.75" style="4" customWidth="1"/>
    <col min="12794" max="12797" width="10.25" style="4" customWidth="1"/>
    <col min="12798" max="12798" width="15.75" style="4" customWidth="1"/>
    <col min="12799" max="12799" width="17.75" style="4" customWidth="1"/>
    <col min="12800" max="12804" width="10" style="4" customWidth="1"/>
    <col min="12805" max="12805" width="4.5" style="4" customWidth="1"/>
    <col min="12806" max="12806" width="4.375" style="4" customWidth="1"/>
    <col min="12807" max="13048" width="9" style="4"/>
    <col min="13049" max="13049" width="17.75" style="4" customWidth="1"/>
    <col min="13050" max="13053" width="10.25" style="4" customWidth="1"/>
    <col min="13054" max="13054" width="15.75" style="4" customWidth="1"/>
    <col min="13055" max="13055" width="17.75" style="4" customWidth="1"/>
    <col min="13056" max="13060" width="10" style="4" customWidth="1"/>
    <col min="13061" max="13061" width="4.5" style="4" customWidth="1"/>
    <col min="13062" max="13062" width="4.375" style="4" customWidth="1"/>
    <col min="13063" max="13304" width="9" style="4"/>
    <col min="13305" max="13305" width="17.75" style="4" customWidth="1"/>
    <col min="13306" max="13309" width="10.25" style="4" customWidth="1"/>
    <col min="13310" max="13310" width="15.75" style="4" customWidth="1"/>
    <col min="13311" max="13311" width="17.75" style="4" customWidth="1"/>
    <col min="13312" max="13316" width="10" style="4" customWidth="1"/>
    <col min="13317" max="13317" width="4.5" style="4" customWidth="1"/>
    <col min="13318" max="13318" width="4.375" style="4" customWidth="1"/>
    <col min="13319" max="13560" width="9" style="4"/>
    <col min="13561" max="13561" width="17.75" style="4" customWidth="1"/>
    <col min="13562" max="13565" width="10.25" style="4" customWidth="1"/>
    <col min="13566" max="13566" width="15.75" style="4" customWidth="1"/>
    <col min="13567" max="13567" width="17.75" style="4" customWidth="1"/>
    <col min="13568" max="13572" width="10" style="4" customWidth="1"/>
    <col min="13573" max="13573" width="4.5" style="4" customWidth="1"/>
    <col min="13574" max="13574" width="4.375" style="4" customWidth="1"/>
    <col min="13575" max="13816" width="9" style="4"/>
    <col min="13817" max="13817" width="17.75" style="4" customWidth="1"/>
    <col min="13818" max="13821" width="10.25" style="4" customWidth="1"/>
    <col min="13822" max="13822" width="15.75" style="4" customWidth="1"/>
    <col min="13823" max="13823" width="17.75" style="4" customWidth="1"/>
    <col min="13824" max="13828" width="10" style="4" customWidth="1"/>
    <col min="13829" max="13829" width="4.5" style="4" customWidth="1"/>
    <col min="13830" max="13830" width="4.375" style="4" customWidth="1"/>
    <col min="13831" max="14072" width="9" style="4"/>
    <col min="14073" max="14073" width="17.75" style="4" customWidth="1"/>
    <col min="14074" max="14077" width="10.25" style="4" customWidth="1"/>
    <col min="14078" max="14078" width="15.75" style="4" customWidth="1"/>
    <col min="14079" max="14079" width="17.75" style="4" customWidth="1"/>
    <col min="14080" max="14084" width="10" style="4" customWidth="1"/>
    <col min="14085" max="14085" width="4.5" style="4" customWidth="1"/>
    <col min="14086" max="14086" width="4.375" style="4" customWidth="1"/>
    <col min="14087" max="14328" width="9" style="4"/>
    <col min="14329" max="14329" width="17.75" style="4" customWidth="1"/>
    <col min="14330" max="14333" width="10.25" style="4" customWidth="1"/>
    <col min="14334" max="14334" width="15.75" style="4" customWidth="1"/>
    <col min="14335" max="14335" width="17.75" style="4" customWidth="1"/>
    <col min="14336" max="14340" width="10" style="4" customWidth="1"/>
    <col min="14341" max="14341" width="4.5" style="4" customWidth="1"/>
    <col min="14342" max="14342" width="4.375" style="4" customWidth="1"/>
    <col min="14343" max="14584" width="9" style="4"/>
    <col min="14585" max="14585" width="17.75" style="4" customWidth="1"/>
    <col min="14586" max="14589" width="10.25" style="4" customWidth="1"/>
    <col min="14590" max="14590" width="15.75" style="4" customWidth="1"/>
    <col min="14591" max="14591" width="17.75" style="4" customWidth="1"/>
    <col min="14592" max="14596" width="10" style="4" customWidth="1"/>
    <col min="14597" max="14597" width="4.5" style="4" customWidth="1"/>
    <col min="14598" max="14598" width="4.375" style="4" customWidth="1"/>
    <col min="14599" max="14840" width="9" style="4"/>
    <col min="14841" max="14841" width="17.75" style="4" customWidth="1"/>
    <col min="14842" max="14845" width="10.25" style="4" customWidth="1"/>
    <col min="14846" max="14846" width="15.75" style="4" customWidth="1"/>
    <col min="14847" max="14847" width="17.75" style="4" customWidth="1"/>
    <col min="14848" max="14852" width="10" style="4" customWidth="1"/>
    <col min="14853" max="14853" width="4.5" style="4" customWidth="1"/>
    <col min="14854" max="14854" width="4.375" style="4" customWidth="1"/>
    <col min="14855" max="15096" width="9" style="4"/>
    <col min="15097" max="15097" width="17.75" style="4" customWidth="1"/>
    <col min="15098" max="15101" width="10.25" style="4" customWidth="1"/>
    <col min="15102" max="15102" width="15.75" style="4" customWidth="1"/>
    <col min="15103" max="15103" width="17.75" style="4" customWidth="1"/>
    <col min="15104" max="15108" width="10" style="4" customWidth="1"/>
    <col min="15109" max="15109" width="4.5" style="4" customWidth="1"/>
    <col min="15110" max="15110" width="4.375" style="4" customWidth="1"/>
    <col min="15111" max="15352" width="9" style="4"/>
    <col min="15353" max="15353" width="17.75" style="4" customWidth="1"/>
    <col min="15354" max="15357" width="10.25" style="4" customWidth="1"/>
    <col min="15358" max="15358" width="15.75" style="4" customWidth="1"/>
    <col min="15359" max="15359" width="17.75" style="4" customWidth="1"/>
    <col min="15360" max="15364" width="10" style="4" customWidth="1"/>
    <col min="15365" max="15365" width="4.5" style="4" customWidth="1"/>
    <col min="15366" max="15366" width="4.375" style="4" customWidth="1"/>
    <col min="15367" max="15608" width="9" style="4"/>
    <col min="15609" max="15609" width="17.75" style="4" customWidth="1"/>
    <col min="15610" max="15613" width="10.25" style="4" customWidth="1"/>
    <col min="15614" max="15614" width="15.75" style="4" customWidth="1"/>
    <col min="15615" max="15615" width="17.75" style="4" customWidth="1"/>
    <col min="15616" max="15620" width="10" style="4" customWidth="1"/>
    <col min="15621" max="15621" width="4.5" style="4" customWidth="1"/>
    <col min="15622" max="15622" width="4.375" style="4" customWidth="1"/>
    <col min="15623" max="15864" width="9" style="4"/>
    <col min="15865" max="15865" width="17.75" style="4" customWidth="1"/>
    <col min="15866" max="15869" width="10.25" style="4" customWidth="1"/>
    <col min="15870" max="15870" width="15.75" style="4" customWidth="1"/>
    <col min="15871" max="15871" width="17.75" style="4" customWidth="1"/>
    <col min="15872" max="15876" width="10" style="4" customWidth="1"/>
    <col min="15877" max="15877" width="4.5" style="4" customWidth="1"/>
    <col min="15878" max="15878" width="4.375" style="4" customWidth="1"/>
    <col min="15879" max="16120" width="9" style="4"/>
    <col min="16121" max="16121" width="17.75" style="4" customWidth="1"/>
    <col min="16122" max="16125" width="10.25" style="4" customWidth="1"/>
    <col min="16126" max="16126" width="15.75" style="4" customWidth="1"/>
    <col min="16127" max="16127" width="17.75" style="4" customWidth="1"/>
    <col min="16128" max="16132" width="10" style="4" customWidth="1"/>
    <col min="16133" max="16133" width="4.5" style="4" customWidth="1"/>
    <col min="16134" max="16134" width="4.375" style="4" customWidth="1"/>
    <col min="16135" max="16384" width="9" style="4"/>
  </cols>
  <sheetData>
    <row r="1" spans="1:6" ht="18.75" customHeight="1" x14ac:dyDescent="0.4">
      <c r="A1" s="344" t="s">
        <v>105</v>
      </c>
      <c r="B1" s="344"/>
      <c r="C1" s="344"/>
      <c r="D1" s="344"/>
      <c r="E1" s="344"/>
      <c r="F1" s="344"/>
    </row>
    <row r="2" spans="1:6" ht="12" customHeight="1" x14ac:dyDescent="0.4">
      <c r="A2" s="344"/>
      <c r="B2" s="344"/>
      <c r="C2" s="344"/>
      <c r="D2" s="344"/>
      <c r="E2" s="344"/>
      <c r="F2" s="344"/>
    </row>
    <row r="3" spans="1:6" ht="7.5" customHeight="1" x14ac:dyDescent="0.4"/>
    <row r="4" spans="1:6" x14ac:dyDescent="0.4">
      <c r="A4" s="333" t="s">
        <v>61</v>
      </c>
      <c r="B4" s="334"/>
      <c r="C4" s="335" t="s">
        <v>95</v>
      </c>
      <c r="D4" s="336"/>
      <c r="E4" s="336"/>
      <c r="F4" s="337"/>
    </row>
    <row r="5" spans="1:6" x14ac:dyDescent="0.4">
      <c r="A5" s="341" t="s">
        <v>63</v>
      </c>
      <c r="B5" s="342"/>
      <c r="C5" s="338"/>
      <c r="D5" s="339"/>
      <c r="E5" s="339"/>
      <c r="F5" s="340"/>
    </row>
    <row r="6" spans="1:6" x14ac:dyDescent="0.4">
      <c r="A6" s="6"/>
      <c r="B6" s="7"/>
      <c r="C6" s="6"/>
      <c r="D6" s="8" t="s">
        <v>64</v>
      </c>
      <c r="E6" s="9"/>
      <c r="F6" s="10"/>
    </row>
    <row r="7" spans="1:6" x14ac:dyDescent="0.4">
      <c r="A7" s="11" t="s">
        <v>65</v>
      </c>
      <c r="B7" s="12" t="s">
        <v>66</v>
      </c>
      <c r="C7" s="11" t="s">
        <v>67</v>
      </c>
      <c r="D7" s="11" t="s">
        <v>67</v>
      </c>
      <c r="E7" s="13" t="s">
        <v>110</v>
      </c>
      <c r="F7" s="14" t="s">
        <v>69</v>
      </c>
    </row>
    <row r="8" spans="1:6" ht="13.5" customHeight="1" x14ac:dyDescent="0.4">
      <c r="A8" s="15"/>
      <c r="B8" s="16"/>
      <c r="C8" s="15"/>
      <c r="D8" s="15"/>
      <c r="E8" s="17"/>
      <c r="F8" s="18"/>
    </row>
    <row r="9" spans="1:6" ht="10.5" customHeight="1" x14ac:dyDescent="0.4">
      <c r="A9" s="331" t="s">
        <v>70</v>
      </c>
      <c r="B9" s="19"/>
      <c r="C9" s="325">
        <v>1.68</v>
      </c>
      <c r="D9" s="20"/>
      <c r="E9" s="21"/>
      <c r="F9" s="347" t="s">
        <v>117</v>
      </c>
    </row>
    <row r="10" spans="1:6" ht="10.5" customHeight="1" x14ac:dyDescent="0.4">
      <c r="A10" s="332"/>
      <c r="B10" s="327">
        <v>20</v>
      </c>
      <c r="C10" s="326"/>
      <c r="D10" s="345">
        <f>(C9+C11)/2</f>
        <v>2.27</v>
      </c>
      <c r="E10" s="329">
        <f>D10*B10</f>
        <v>45.4</v>
      </c>
      <c r="F10" s="348"/>
    </row>
    <row r="11" spans="1:6" ht="10.5" customHeight="1" x14ac:dyDescent="0.4">
      <c r="A11" s="331" t="s">
        <v>71</v>
      </c>
      <c r="B11" s="328"/>
      <c r="C11" s="325">
        <v>2.86</v>
      </c>
      <c r="D11" s="346"/>
      <c r="E11" s="330"/>
      <c r="F11" s="348"/>
    </row>
    <row r="12" spans="1:6" ht="10.5" customHeight="1" x14ac:dyDescent="0.4">
      <c r="A12" s="332"/>
      <c r="B12" s="327">
        <v>2</v>
      </c>
      <c r="C12" s="326"/>
      <c r="D12" s="345">
        <f>(C11+C13)/2</f>
        <v>3.34</v>
      </c>
      <c r="E12" s="329">
        <f>D12*B12</f>
        <v>6.68</v>
      </c>
      <c r="F12" s="348"/>
    </row>
    <row r="13" spans="1:6" ht="10.5" customHeight="1" x14ac:dyDescent="0.4">
      <c r="A13" s="331" t="s">
        <v>72</v>
      </c>
      <c r="B13" s="328"/>
      <c r="C13" s="325">
        <v>3.82</v>
      </c>
      <c r="D13" s="346"/>
      <c r="E13" s="330"/>
      <c r="F13" s="348"/>
    </row>
    <row r="14" spans="1:6" ht="10.5" customHeight="1" x14ac:dyDescent="0.4">
      <c r="A14" s="332"/>
      <c r="B14" s="327">
        <v>8</v>
      </c>
      <c r="C14" s="326"/>
      <c r="D14" s="345">
        <f>(C13+C15)/2</f>
        <v>3.9399999999999995</v>
      </c>
      <c r="E14" s="329">
        <f>D14*B14</f>
        <v>31.519999999999996</v>
      </c>
      <c r="F14" s="348"/>
    </row>
    <row r="15" spans="1:6" ht="10.5" customHeight="1" x14ac:dyDescent="0.4">
      <c r="A15" s="331" t="s">
        <v>73</v>
      </c>
      <c r="B15" s="328"/>
      <c r="C15" s="325">
        <v>4.0599999999999996</v>
      </c>
      <c r="D15" s="346"/>
      <c r="E15" s="330"/>
      <c r="F15" s="348"/>
    </row>
    <row r="16" spans="1:6" ht="10.5" customHeight="1" x14ac:dyDescent="0.4">
      <c r="A16" s="332"/>
      <c r="B16" s="327">
        <v>10</v>
      </c>
      <c r="C16" s="326"/>
      <c r="D16" s="345">
        <f>(C15+C17)/2</f>
        <v>3.9049999999999998</v>
      </c>
      <c r="E16" s="329">
        <f>D16*B16</f>
        <v>39.049999999999997</v>
      </c>
      <c r="F16" s="348"/>
    </row>
    <row r="17" spans="1:6" ht="10.5" customHeight="1" x14ac:dyDescent="0.4">
      <c r="A17" s="331" t="s">
        <v>74</v>
      </c>
      <c r="B17" s="328"/>
      <c r="C17" s="325">
        <v>3.75</v>
      </c>
      <c r="D17" s="346"/>
      <c r="E17" s="330"/>
      <c r="F17" s="348"/>
    </row>
    <row r="18" spans="1:6" ht="10.5" customHeight="1" x14ac:dyDescent="0.4">
      <c r="A18" s="332"/>
      <c r="B18" s="325">
        <v>3</v>
      </c>
      <c r="C18" s="326"/>
      <c r="D18" s="345">
        <f>(C17+C19)/2</f>
        <v>2.9850000000000003</v>
      </c>
      <c r="E18" s="329">
        <f>D18*B18</f>
        <v>8.9550000000000018</v>
      </c>
      <c r="F18" s="348"/>
    </row>
    <row r="19" spans="1:6" ht="10.5" customHeight="1" x14ac:dyDescent="0.4">
      <c r="A19" s="331" t="s">
        <v>75</v>
      </c>
      <c r="B19" s="326"/>
      <c r="C19" s="325">
        <v>2.2200000000000002</v>
      </c>
      <c r="D19" s="346"/>
      <c r="E19" s="330"/>
      <c r="F19" s="348"/>
    </row>
    <row r="20" spans="1:6" ht="10.5" customHeight="1" x14ac:dyDescent="0.4">
      <c r="A20" s="332"/>
      <c r="B20" s="325">
        <v>5.56</v>
      </c>
      <c r="C20" s="326"/>
      <c r="D20" s="345">
        <f>(C19+C21)/2</f>
        <v>2.1100000000000003</v>
      </c>
      <c r="E20" s="329">
        <f>D20*B20</f>
        <v>11.7316</v>
      </c>
      <c r="F20" s="348"/>
    </row>
    <row r="21" spans="1:6" ht="10.5" customHeight="1" x14ac:dyDescent="0.4">
      <c r="A21" s="331" t="s">
        <v>76</v>
      </c>
      <c r="B21" s="326"/>
      <c r="C21" s="325">
        <v>2</v>
      </c>
      <c r="D21" s="346"/>
      <c r="E21" s="330"/>
      <c r="F21" s="348"/>
    </row>
    <row r="22" spans="1:6" ht="10.5" customHeight="1" x14ac:dyDescent="0.4">
      <c r="A22" s="332"/>
      <c r="B22" s="325"/>
      <c r="C22" s="326"/>
      <c r="D22" s="345">
        <f>(C21+C23)/2</f>
        <v>1</v>
      </c>
      <c r="E22" s="329">
        <f>D22*B22</f>
        <v>0</v>
      </c>
      <c r="F22" s="348"/>
    </row>
    <row r="23" spans="1:6" ht="10.5" customHeight="1" x14ac:dyDescent="0.4">
      <c r="A23" s="331"/>
      <c r="B23" s="326"/>
      <c r="C23" s="325"/>
      <c r="D23" s="346"/>
      <c r="E23" s="330"/>
      <c r="F23" s="348"/>
    </row>
    <row r="24" spans="1:6" ht="10.5" customHeight="1" x14ac:dyDescent="0.4">
      <c r="A24" s="332"/>
      <c r="B24" s="325"/>
      <c r="C24" s="326"/>
      <c r="D24" s="345"/>
      <c r="E24" s="329"/>
      <c r="F24" s="348"/>
    </row>
    <row r="25" spans="1:6" ht="10.5" customHeight="1" x14ac:dyDescent="0.4">
      <c r="A25" s="27"/>
      <c r="B25" s="326"/>
      <c r="C25" s="28"/>
      <c r="D25" s="346"/>
      <c r="E25" s="330"/>
      <c r="F25" s="348"/>
    </row>
    <row r="26" spans="1:6" ht="11.25" customHeight="1" x14ac:dyDescent="0.4">
      <c r="A26" s="29"/>
      <c r="B26" s="315"/>
      <c r="C26" s="21"/>
      <c r="D26" s="317"/>
      <c r="E26" s="320">
        <f>SUM(E10:E25)</f>
        <v>143.33659999999998</v>
      </c>
      <c r="F26" s="348"/>
    </row>
    <row r="27" spans="1:6" ht="11.25" customHeight="1" x14ac:dyDescent="0.4">
      <c r="A27" s="323"/>
      <c r="B27" s="316"/>
      <c r="C27" s="315"/>
      <c r="D27" s="318"/>
      <c r="E27" s="321"/>
      <c r="F27" s="348"/>
    </row>
    <row r="28" spans="1:6" x14ac:dyDescent="0.4">
      <c r="A28" s="324"/>
      <c r="B28" s="30"/>
      <c r="C28" s="316"/>
      <c r="D28" s="319"/>
      <c r="E28" s="322"/>
      <c r="F28" s="349"/>
    </row>
    <row r="30" spans="1:6" x14ac:dyDescent="0.4">
      <c r="A30" s="333" t="s">
        <v>61</v>
      </c>
      <c r="B30" s="334"/>
      <c r="C30" s="335" t="s">
        <v>62</v>
      </c>
      <c r="D30" s="336"/>
      <c r="E30" s="336"/>
      <c r="F30" s="337"/>
    </row>
    <row r="31" spans="1:6" x14ac:dyDescent="0.4">
      <c r="A31" s="341" t="s">
        <v>63</v>
      </c>
      <c r="B31" s="342"/>
      <c r="C31" s="338"/>
      <c r="D31" s="339"/>
      <c r="E31" s="339"/>
      <c r="F31" s="340"/>
    </row>
    <row r="32" spans="1:6" x14ac:dyDescent="0.4">
      <c r="A32" s="6"/>
      <c r="B32" s="7"/>
      <c r="C32" s="6"/>
      <c r="D32" s="8" t="s">
        <v>64</v>
      </c>
      <c r="E32" s="9"/>
      <c r="F32" s="10"/>
    </row>
    <row r="33" spans="1:6" x14ac:dyDescent="0.4">
      <c r="A33" s="11" t="s">
        <v>65</v>
      </c>
      <c r="B33" s="12" t="s">
        <v>66</v>
      </c>
      <c r="C33" s="11" t="s">
        <v>67</v>
      </c>
      <c r="D33" s="11" t="s">
        <v>67</v>
      </c>
      <c r="E33" s="13" t="s">
        <v>68</v>
      </c>
      <c r="F33" s="14" t="s">
        <v>69</v>
      </c>
    </row>
    <row r="34" spans="1:6" ht="13.5" customHeight="1" x14ac:dyDescent="0.4">
      <c r="A34" s="15"/>
      <c r="B34" s="16"/>
      <c r="C34" s="15"/>
      <c r="D34" s="15"/>
      <c r="E34" s="17"/>
      <c r="F34" s="18"/>
    </row>
    <row r="35" spans="1:6" ht="10.5" customHeight="1" x14ac:dyDescent="0.4">
      <c r="A35" s="331" t="s">
        <v>70</v>
      </c>
      <c r="B35" s="19"/>
      <c r="C35" s="325">
        <v>0.51</v>
      </c>
      <c r="D35" s="20"/>
      <c r="E35" s="21"/>
      <c r="F35" s="22"/>
    </row>
    <row r="36" spans="1:6" ht="10.5" customHeight="1" x14ac:dyDescent="0.4">
      <c r="A36" s="332"/>
      <c r="B36" s="327">
        <v>20</v>
      </c>
      <c r="C36" s="326"/>
      <c r="D36" s="345">
        <f>(C35+C37)/2</f>
        <v>0.54499999999999993</v>
      </c>
      <c r="E36" s="329">
        <f>D36*B36</f>
        <v>10.899999999999999</v>
      </c>
      <c r="F36" s="23"/>
    </row>
    <row r="37" spans="1:6" ht="10.5" customHeight="1" x14ac:dyDescent="0.4">
      <c r="A37" s="331" t="s">
        <v>71</v>
      </c>
      <c r="B37" s="328"/>
      <c r="C37" s="325">
        <v>0.57999999999999996</v>
      </c>
      <c r="D37" s="346"/>
      <c r="E37" s="330"/>
      <c r="F37" s="23"/>
    </row>
    <row r="38" spans="1:6" ht="10.5" customHeight="1" x14ac:dyDescent="0.4">
      <c r="A38" s="332"/>
      <c r="B38" s="327">
        <v>2</v>
      </c>
      <c r="C38" s="326"/>
      <c r="D38" s="345">
        <f>(C37+C39)/2</f>
        <v>0.74</v>
      </c>
      <c r="E38" s="329">
        <f>D38*B38</f>
        <v>1.48</v>
      </c>
      <c r="F38" s="24"/>
    </row>
    <row r="39" spans="1:6" ht="10.5" customHeight="1" x14ac:dyDescent="0.4">
      <c r="A39" s="331" t="s">
        <v>72</v>
      </c>
      <c r="B39" s="328"/>
      <c r="C39" s="325">
        <v>0.9</v>
      </c>
      <c r="D39" s="346"/>
      <c r="E39" s="330"/>
      <c r="F39" s="24"/>
    </row>
    <row r="40" spans="1:6" ht="10.5" customHeight="1" x14ac:dyDescent="0.4">
      <c r="A40" s="332"/>
      <c r="B40" s="327">
        <v>8</v>
      </c>
      <c r="C40" s="326"/>
      <c r="D40" s="345">
        <f>(C39+C41)/2</f>
        <v>0.9</v>
      </c>
      <c r="E40" s="329">
        <f>D40*B40</f>
        <v>7.2</v>
      </c>
      <c r="F40" s="24"/>
    </row>
    <row r="41" spans="1:6" ht="10.5" customHeight="1" x14ac:dyDescent="0.4">
      <c r="A41" s="331" t="s">
        <v>73</v>
      </c>
      <c r="B41" s="328"/>
      <c r="C41" s="325">
        <v>0.9</v>
      </c>
      <c r="D41" s="346"/>
      <c r="E41" s="330"/>
      <c r="F41" s="24"/>
    </row>
    <row r="42" spans="1:6" ht="10.5" customHeight="1" x14ac:dyDescent="0.4">
      <c r="A42" s="332"/>
      <c r="B42" s="327">
        <v>10</v>
      </c>
      <c r="C42" s="326"/>
      <c r="D42" s="345">
        <f>(C41+C43)/2</f>
        <v>0.9</v>
      </c>
      <c r="E42" s="329">
        <f>D42*B42</f>
        <v>9</v>
      </c>
      <c r="F42" s="24"/>
    </row>
    <row r="43" spans="1:6" ht="10.5" customHeight="1" x14ac:dyDescent="0.4">
      <c r="A43" s="331" t="s">
        <v>74</v>
      </c>
      <c r="B43" s="328"/>
      <c r="C43" s="325">
        <v>0.9</v>
      </c>
      <c r="D43" s="346"/>
      <c r="E43" s="330"/>
      <c r="F43" s="24"/>
    </row>
    <row r="44" spans="1:6" ht="10.5" customHeight="1" x14ac:dyDescent="0.4">
      <c r="A44" s="332"/>
      <c r="B44" s="325">
        <v>3</v>
      </c>
      <c r="C44" s="326"/>
      <c r="D44" s="345">
        <f>(C43+C45)/2</f>
        <v>0.74</v>
      </c>
      <c r="E44" s="329">
        <f>D44*B44</f>
        <v>2.2199999999999998</v>
      </c>
      <c r="F44" s="25"/>
    </row>
    <row r="45" spans="1:6" ht="10.5" customHeight="1" x14ac:dyDescent="0.4">
      <c r="A45" s="331" t="s">
        <v>75</v>
      </c>
      <c r="B45" s="326"/>
      <c r="C45" s="325">
        <v>0.57999999999999996</v>
      </c>
      <c r="D45" s="346"/>
      <c r="E45" s="330"/>
      <c r="F45" s="25"/>
    </row>
    <row r="46" spans="1:6" ht="10.5" customHeight="1" x14ac:dyDescent="0.4">
      <c r="A46" s="332"/>
      <c r="B46" s="325">
        <v>5.56</v>
      </c>
      <c r="C46" s="326"/>
      <c r="D46" s="345">
        <f>(C45+C47)/2</f>
        <v>0.57999999999999996</v>
      </c>
      <c r="E46" s="329">
        <f>D46*B46</f>
        <v>3.2247999999999997</v>
      </c>
      <c r="F46" s="26"/>
    </row>
    <row r="47" spans="1:6" ht="10.5" customHeight="1" x14ac:dyDescent="0.4">
      <c r="A47" s="331" t="s">
        <v>76</v>
      </c>
      <c r="B47" s="326"/>
      <c r="C47" s="325">
        <v>0.57999999999999996</v>
      </c>
      <c r="D47" s="346"/>
      <c r="E47" s="330"/>
      <c r="F47" s="26"/>
    </row>
    <row r="48" spans="1:6" ht="10.5" customHeight="1" x14ac:dyDescent="0.4">
      <c r="A48" s="332"/>
      <c r="B48" s="325"/>
      <c r="C48" s="326"/>
      <c r="D48" s="345">
        <f>(C47+C49)/2</f>
        <v>0.28999999999999998</v>
      </c>
      <c r="E48" s="329">
        <f>D48*B48</f>
        <v>0</v>
      </c>
      <c r="F48" s="26"/>
    </row>
    <row r="49" spans="1:6" ht="10.5" customHeight="1" x14ac:dyDescent="0.4">
      <c r="A49" s="331"/>
      <c r="B49" s="326"/>
      <c r="C49" s="325"/>
      <c r="D49" s="346"/>
      <c r="E49" s="330"/>
      <c r="F49" s="26"/>
    </row>
    <row r="50" spans="1:6" ht="10.5" customHeight="1" x14ac:dyDescent="0.4">
      <c r="A50" s="332"/>
      <c r="B50" s="325"/>
      <c r="C50" s="326"/>
      <c r="D50" s="350"/>
      <c r="E50" s="351"/>
      <c r="F50" s="26"/>
    </row>
    <row r="51" spans="1:6" ht="10.5" customHeight="1" x14ac:dyDescent="0.4">
      <c r="A51" s="27"/>
      <c r="B51" s="326"/>
      <c r="C51" s="28"/>
      <c r="D51" s="346"/>
      <c r="E51" s="330"/>
      <c r="F51" s="26"/>
    </row>
    <row r="52" spans="1:6" ht="11.25" customHeight="1" x14ac:dyDescent="0.4">
      <c r="A52" s="29"/>
      <c r="B52" s="315"/>
      <c r="C52" s="21"/>
      <c r="D52" s="317"/>
      <c r="E52" s="320">
        <f>SUM(E36:E51)</f>
        <v>34.024799999999999</v>
      </c>
      <c r="F52" s="22"/>
    </row>
    <row r="53" spans="1:6" ht="11.25" customHeight="1" x14ac:dyDescent="0.4">
      <c r="A53" s="323"/>
      <c r="B53" s="316"/>
      <c r="C53" s="315"/>
      <c r="D53" s="318"/>
      <c r="E53" s="321"/>
      <c r="F53" s="22"/>
    </row>
    <row r="54" spans="1:6" x14ac:dyDescent="0.4">
      <c r="A54" s="324"/>
      <c r="B54" s="30"/>
      <c r="C54" s="316"/>
      <c r="D54" s="319"/>
      <c r="E54" s="322"/>
      <c r="F54" s="31"/>
    </row>
    <row r="56" spans="1:6" x14ac:dyDescent="0.4">
      <c r="A56" s="333" t="s">
        <v>61</v>
      </c>
      <c r="B56" s="334"/>
      <c r="C56" s="335" t="s">
        <v>77</v>
      </c>
      <c r="D56" s="336"/>
      <c r="E56" s="336"/>
      <c r="F56" s="337"/>
    </row>
    <row r="57" spans="1:6" x14ac:dyDescent="0.4">
      <c r="A57" s="341" t="s">
        <v>63</v>
      </c>
      <c r="B57" s="342"/>
      <c r="C57" s="338"/>
      <c r="D57" s="339"/>
      <c r="E57" s="339"/>
      <c r="F57" s="340"/>
    </row>
    <row r="58" spans="1:6" x14ac:dyDescent="0.4">
      <c r="A58" s="6"/>
      <c r="B58" s="7"/>
      <c r="C58" s="6"/>
      <c r="D58" s="8" t="s">
        <v>64</v>
      </c>
      <c r="E58" s="9"/>
      <c r="F58" s="10"/>
    </row>
    <row r="59" spans="1:6" x14ac:dyDescent="0.4">
      <c r="A59" s="11" t="s">
        <v>65</v>
      </c>
      <c r="B59" s="12" t="s">
        <v>66</v>
      </c>
      <c r="C59" s="11" t="s">
        <v>67</v>
      </c>
      <c r="D59" s="11" t="s">
        <v>67</v>
      </c>
      <c r="E59" s="13" t="s">
        <v>111</v>
      </c>
      <c r="F59" s="14" t="s">
        <v>69</v>
      </c>
    </row>
    <row r="60" spans="1:6" ht="13.5" customHeight="1" x14ac:dyDescent="0.4">
      <c r="A60" s="15"/>
      <c r="B60" s="16"/>
      <c r="C60" s="15"/>
      <c r="D60" s="15"/>
      <c r="E60" s="17"/>
      <c r="F60" s="18"/>
    </row>
    <row r="61" spans="1:6" ht="10.5" customHeight="1" x14ac:dyDescent="0.4">
      <c r="A61" s="331" t="s">
        <v>70</v>
      </c>
      <c r="B61" s="21"/>
      <c r="C61" s="325">
        <v>0.25</v>
      </c>
      <c r="D61" s="20"/>
      <c r="E61" s="21"/>
      <c r="F61" s="22"/>
    </row>
    <row r="62" spans="1:6" ht="10.5" customHeight="1" x14ac:dyDescent="0.4">
      <c r="A62" s="332"/>
      <c r="B62" s="327">
        <v>20</v>
      </c>
      <c r="C62" s="326"/>
      <c r="D62" s="345">
        <f>(C61+C63)/2</f>
        <v>0.26500000000000001</v>
      </c>
      <c r="E62" s="329">
        <f>D62*B62</f>
        <v>5.3000000000000007</v>
      </c>
      <c r="F62" s="23"/>
    </row>
    <row r="63" spans="1:6" ht="10.5" customHeight="1" x14ac:dyDescent="0.4">
      <c r="A63" s="331" t="s">
        <v>71</v>
      </c>
      <c r="B63" s="328"/>
      <c r="C63" s="325">
        <v>0.28000000000000003</v>
      </c>
      <c r="D63" s="346"/>
      <c r="E63" s="330"/>
      <c r="F63" s="23"/>
    </row>
    <row r="64" spans="1:6" ht="10.5" customHeight="1" x14ac:dyDescent="0.4">
      <c r="A64" s="332"/>
      <c r="B64" s="327">
        <v>2</v>
      </c>
      <c r="C64" s="326"/>
      <c r="D64" s="345">
        <f>(C63+C65)/2</f>
        <v>0.29000000000000004</v>
      </c>
      <c r="E64" s="329">
        <f>D64*B64</f>
        <v>0.58000000000000007</v>
      </c>
      <c r="F64" s="24"/>
    </row>
    <row r="65" spans="1:6" ht="10.5" customHeight="1" x14ac:dyDescent="0.4">
      <c r="A65" s="331" t="s">
        <v>72</v>
      </c>
      <c r="B65" s="328"/>
      <c r="C65" s="325">
        <v>0.3</v>
      </c>
      <c r="D65" s="346"/>
      <c r="E65" s="330"/>
      <c r="F65" s="24"/>
    </row>
    <row r="66" spans="1:6" ht="10.5" customHeight="1" x14ac:dyDescent="0.4">
      <c r="A66" s="332"/>
      <c r="B66" s="327">
        <v>8</v>
      </c>
      <c r="C66" s="326"/>
      <c r="D66" s="345">
        <f>(C65+C67)/2</f>
        <v>0.3</v>
      </c>
      <c r="E66" s="329">
        <f>D66*B66</f>
        <v>2.4</v>
      </c>
      <c r="F66" s="24"/>
    </row>
    <row r="67" spans="1:6" ht="10.5" customHeight="1" x14ac:dyDescent="0.4">
      <c r="A67" s="331" t="s">
        <v>73</v>
      </c>
      <c r="B67" s="328"/>
      <c r="C67" s="325">
        <v>0.3</v>
      </c>
      <c r="D67" s="346"/>
      <c r="E67" s="330"/>
      <c r="F67" s="24"/>
    </row>
    <row r="68" spans="1:6" ht="10.5" customHeight="1" x14ac:dyDescent="0.4">
      <c r="A68" s="332"/>
      <c r="B68" s="327">
        <v>10</v>
      </c>
      <c r="C68" s="326"/>
      <c r="D68" s="345">
        <f>(C67+C69)/2</f>
        <v>0.3</v>
      </c>
      <c r="E68" s="329">
        <f>D68*B68</f>
        <v>3</v>
      </c>
      <c r="F68" s="24"/>
    </row>
    <row r="69" spans="1:6" ht="10.5" customHeight="1" x14ac:dyDescent="0.4">
      <c r="A69" s="331" t="s">
        <v>74</v>
      </c>
      <c r="B69" s="328"/>
      <c r="C69" s="325">
        <v>0.3</v>
      </c>
      <c r="D69" s="346"/>
      <c r="E69" s="330"/>
      <c r="F69" s="24"/>
    </row>
    <row r="70" spans="1:6" ht="10.5" customHeight="1" x14ac:dyDescent="0.4">
      <c r="A70" s="332"/>
      <c r="B70" s="325">
        <v>3</v>
      </c>
      <c r="C70" s="326"/>
      <c r="D70" s="345">
        <f>(C69+C71)/2</f>
        <v>0.3</v>
      </c>
      <c r="E70" s="329">
        <f>D70*B70</f>
        <v>0.89999999999999991</v>
      </c>
      <c r="F70" s="25"/>
    </row>
    <row r="71" spans="1:6" ht="10.5" customHeight="1" x14ac:dyDescent="0.4">
      <c r="A71" s="331" t="s">
        <v>75</v>
      </c>
      <c r="B71" s="326"/>
      <c r="C71" s="325">
        <v>0.3</v>
      </c>
      <c r="D71" s="346"/>
      <c r="E71" s="330"/>
      <c r="F71" s="25"/>
    </row>
    <row r="72" spans="1:6" ht="10.5" customHeight="1" x14ac:dyDescent="0.4">
      <c r="A72" s="332"/>
      <c r="B72" s="325">
        <v>5.56</v>
      </c>
      <c r="C72" s="326"/>
      <c r="D72" s="345">
        <f>(C71+C73)/2</f>
        <v>0.3</v>
      </c>
      <c r="E72" s="329">
        <f>D72*B72</f>
        <v>1.6679999999999999</v>
      </c>
      <c r="F72" s="26"/>
    </row>
    <row r="73" spans="1:6" ht="10.5" customHeight="1" x14ac:dyDescent="0.4">
      <c r="A73" s="331" t="s">
        <v>76</v>
      </c>
      <c r="B73" s="326"/>
      <c r="C73" s="325">
        <v>0.3</v>
      </c>
      <c r="D73" s="346"/>
      <c r="E73" s="330"/>
      <c r="F73" s="26"/>
    </row>
    <row r="74" spans="1:6" ht="10.5" customHeight="1" x14ac:dyDescent="0.4">
      <c r="A74" s="332"/>
      <c r="B74" s="315"/>
      <c r="C74" s="326"/>
      <c r="D74" s="345">
        <f>(C73+C75)/2</f>
        <v>0.15</v>
      </c>
      <c r="E74" s="329">
        <f>D74*B74</f>
        <v>0</v>
      </c>
      <c r="F74" s="26"/>
    </row>
    <row r="75" spans="1:6" ht="10.5" customHeight="1" x14ac:dyDescent="0.4">
      <c r="A75" s="331"/>
      <c r="B75" s="316"/>
      <c r="C75" s="315"/>
      <c r="D75" s="346"/>
      <c r="E75" s="330"/>
      <c r="F75" s="26"/>
    </row>
    <row r="76" spans="1:6" ht="10.5" customHeight="1" x14ac:dyDescent="0.4">
      <c r="A76" s="332"/>
      <c r="B76" s="315"/>
      <c r="C76" s="316"/>
      <c r="D76" s="345"/>
      <c r="E76" s="329"/>
      <c r="F76" s="26"/>
    </row>
    <row r="77" spans="1:6" ht="10.5" customHeight="1" x14ac:dyDescent="0.4">
      <c r="A77" s="27"/>
      <c r="B77" s="316"/>
      <c r="C77" s="32"/>
      <c r="D77" s="346"/>
      <c r="E77" s="330"/>
      <c r="F77" s="26"/>
    </row>
    <row r="78" spans="1:6" ht="11.25" customHeight="1" x14ac:dyDescent="0.4">
      <c r="A78" s="29"/>
      <c r="B78" s="315"/>
      <c r="C78" s="21"/>
      <c r="D78" s="317"/>
      <c r="E78" s="320">
        <f>SUM(E62:E77)</f>
        <v>13.848000000000001</v>
      </c>
      <c r="F78" s="22"/>
    </row>
    <row r="79" spans="1:6" ht="11.25" customHeight="1" x14ac:dyDescent="0.4">
      <c r="A79" s="323"/>
      <c r="B79" s="316"/>
      <c r="C79" s="315"/>
      <c r="D79" s="318"/>
      <c r="E79" s="321"/>
      <c r="F79" s="22"/>
    </row>
    <row r="80" spans="1:6" x14ac:dyDescent="0.4">
      <c r="A80" s="324"/>
      <c r="B80" s="30"/>
      <c r="C80" s="316"/>
      <c r="D80" s="319"/>
      <c r="E80" s="322"/>
      <c r="F80" s="31"/>
    </row>
    <row r="82" spans="1:6" x14ac:dyDescent="0.4">
      <c r="A82" s="333" t="s">
        <v>61</v>
      </c>
      <c r="B82" s="334"/>
      <c r="C82" s="335" t="s">
        <v>96</v>
      </c>
      <c r="D82" s="336"/>
      <c r="E82" s="336"/>
      <c r="F82" s="337"/>
    </row>
    <row r="83" spans="1:6" x14ac:dyDescent="0.4">
      <c r="A83" s="341" t="s">
        <v>63</v>
      </c>
      <c r="B83" s="342"/>
      <c r="C83" s="338"/>
      <c r="D83" s="339"/>
      <c r="E83" s="339"/>
      <c r="F83" s="340"/>
    </row>
    <row r="84" spans="1:6" x14ac:dyDescent="0.4">
      <c r="A84" s="6"/>
      <c r="B84" s="7"/>
      <c r="C84" s="6"/>
      <c r="D84" s="8" t="s">
        <v>64</v>
      </c>
      <c r="E84" s="9"/>
      <c r="F84" s="10"/>
    </row>
    <row r="85" spans="1:6" x14ac:dyDescent="0.4">
      <c r="A85" s="11" t="s">
        <v>65</v>
      </c>
      <c r="B85" s="12" t="s">
        <v>66</v>
      </c>
      <c r="C85" s="11" t="s">
        <v>67</v>
      </c>
      <c r="D85" s="11" t="s">
        <v>67</v>
      </c>
      <c r="E85" s="13" t="s">
        <v>111</v>
      </c>
      <c r="F85" s="14" t="s">
        <v>69</v>
      </c>
    </row>
    <row r="86" spans="1:6" ht="13.5" customHeight="1" x14ac:dyDescent="0.4">
      <c r="A86" s="15"/>
      <c r="B86" s="16"/>
      <c r="C86" s="15"/>
      <c r="D86" s="15"/>
      <c r="E86" s="17"/>
      <c r="F86" s="18"/>
    </row>
    <row r="87" spans="1:6" ht="10.5" customHeight="1" x14ac:dyDescent="0.4">
      <c r="A87" s="331" t="s">
        <v>70</v>
      </c>
      <c r="B87" s="21"/>
      <c r="C87" s="325">
        <v>0.15</v>
      </c>
      <c r="D87" s="20"/>
      <c r="E87" s="21"/>
      <c r="F87" s="22"/>
    </row>
    <row r="88" spans="1:6" ht="10.5" customHeight="1" x14ac:dyDescent="0.4">
      <c r="A88" s="332"/>
      <c r="B88" s="327">
        <v>20</v>
      </c>
      <c r="C88" s="326"/>
      <c r="D88" s="345">
        <f>(C87+C89)/2</f>
        <v>0.15</v>
      </c>
      <c r="E88" s="329">
        <f>D88*B88</f>
        <v>3</v>
      </c>
      <c r="F88" s="23"/>
    </row>
    <row r="89" spans="1:6" ht="10.5" customHeight="1" x14ac:dyDescent="0.4">
      <c r="A89" s="331" t="s">
        <v>71</v>
      </c>
      <c r="B89" s="328"/>
      <c r="C89" s="325">
        <v>0.15</v>
      </c>
      <c r="D89" s="346"/>
      <c r="E89" s="330"/>
      <c r="F89" s="23"/>
    </row>
    <row r="90" spans="1:6" ht="10.5" customHeight="1" x14ac:dyDescent="0.4">
      <c r="A90" s="332"/>
      <c r="B90" s="327">
        <v>2</v>
      </c>
      <c r="C90" s="326"/>
      <c r="D90" s="345">
        <f>(C89+C91)/2</f>
        <v>0.15</v>
      </c>
      <c r="E90" s="329">
        <f>D90*B90</f>
        <v>0.3</v>
      </c>
      <c r="F90" s="24"/>
    </row>
    <row r="91" spans="1:6" ht="10.5" customHeight="1" x14ac:dyDescent="0.4">
      <c r="A91" s="331" t="s">
        <v>72</v>
      </c>
      <c r="B91" s="328"/>
      <c r="C91" s="325">
        <v>0.15</v>
      </c>
      <c r="D91" s="346"/>
      <c r="E91" s="330"/>
      <c r="F91" s="24"/>
    </row>
    <row r="92" spans="1:6" ht="10.5" customHeight="1" x14ac:dyDescent="0.4">
      <c r="A92" s="332"/>
      <c r="B92" s="327">
        <v>8</v>
      </c>
      <c r="C92" s="326"/>
      <c r="D92" s="345">
        <f>(C91+C93)/2</f>
        <v>0.15</v>
      </c>
      <c r="E92" s="329">
        <f>D92*B92</f>
        <v>1.2</v>
      </c>
      <c r="F92" s="24"/>
    </row>
    <row r="93" spans="1:6" ht="10.5" customHeight="1" x14ac:dyDescent="0.4">
      <c r="A93" s="331" t="s">
        <v>73</v>
      </c>
      <c r="B93" s="328"/>
      <c r="C93" s="325">
        <v>0.15</v>
      </c>
      <c r="D93" s="346"/>
      <c r="E93" s="330"/>
      <c r="F93" s="24"/>
    </row>
    <row r="94" spans="1:6" ht="10.5" customHeight="1" x14ac:dyDescent="0.4">
      <c r="A94" s="332"/>
      <c r="B94" s="327">
        <v>10</v>
      </c>
      <c r="C94" s="326"/>
      <c r="D94" s="345">
        <f>(C93+C95)/2</f>
        <v>0.15</v>
      </c>
      <c r="E94" s="329">
        <f>D94*B94</f>
        <v>1.5</v>
      </c>
      <c r="F94" s="24"/>
    </row>
    <row r="95" spans="1:6" ht="10.5" customHeight="1" x14ac:dyDescent="0.4">
      <c r="A95" s="331" t="s">
        <v>74</v>
      </c>
      <c r="B95" s="328"/>
      <c r="C95" s="325">
        <v>0.15</v>
      </c>
      <c r="D95" s="346"/>
      <c r="E95" s="330"/>
      <c r="F95" s="24"/>
    </row>
    <row r="96" spans="1:6" ht="10.5" customHeight="1" x14ac:dyDescent="0.4">
      <c r="A96" s="332"/>
      <c r="B96" s="325">
        <v>3</v>
      </c>
      <c r="C96" s="326"/>
      <c r="D96" s="345">
        <f>(C95+C97)/2</f>
        <v>0.15</v>
      </c>
      <c r="E96" s="329">
        <f>D96*B96</f>
        <v>0.44999999999999996</v>
      </c>
      <c r="F96" s="25"/>
    </row>
    <row r="97" spans="1:6" ht="10.5" customHeight="1" x14ac:dyDescent="0.4">
      <c r="A97" s="331" t="s">
        <v>75</v>
      </c>
      <c r="B97" s="326"/>
      <c r="C97" s="325">
        <v>0.15</v>
      </c>
      <c r="D97" s="346"/>
      <c r="E97" s="330"/>
      <c r="F97" s="25"/>
    </row>
    <row r="98" spans="1:6" ht="10.5" customHeight="1" x14ac:dyDescent="0.4">
      <c r="A98" s="332"/>
      <c r="B98" s="325">
        <v>5.56</v>
      </c>
      <c r="C98" s="326"/>
      <c r="D98" s="345">
        <f>(C97+C99)/2</f>
        <v>0.15</v>
      </c>
      <c r="E98" s="329">
        <f>D98*B98</f>
        <v>0.83399999999999996</v>
      </c>
      <c r="F98" s="26"/>
    </row>
    <row r="99" spans="1:6" ht="10.5" customHeight="1" x14ac:dyDescent="0.4">
      <c r="A99" s="331" t="s">
        <v>76</v>
      </c>
      <c r="B99" s="326"/>
      <c r="C99" s="325">
        <v>0.15</v>
      </c>
      <c r="D99" s="346"/>
      <c r="E99" s="330"/>
      <c r="F99" s="26"/>
    </row>
    <row r="100" spans="1:6" ht="10.5" customHeight="1" x14ac:dyDescent="0.4">
      <c r="A100" s="332"/>
      <c r="B100" s="315"/>
      <c r="C100" s="326"/>
      <c r="D100" s="345">
        <f>(C99+C101)/2</f>
        <v>7.4999999999999997E-2</v>
      </c>
      <c r="E100" s="329">
        <f>D100*B100</f>
        <v>0</v>
      </c>
      <c r="F100" s="26"/>
    </row>
    <row r="101" spans="1:6" ht="10.5" customHeight="1" x14ac:dyDescent="0.4">
      <c r="A101" s="331"/>
      <c r="B101" s="316"/>
      <c r="C101" s="315"/>
      <c r="D101" s="346"/>
      <c r="E101" s="330"/>
      <c r="F101" s="26"/>
    </row>
    <row r="102" spans="1:6" ht="10.5" customHeight="1" x14ac:dyDescent="0.4">
      <c r="A102" s="332"/>
      <c r="B102" s="315"/>
      <c r="C102" s="316"/>
      <c r="D102" s="345"/>
      <c r="E102" s="329"/>
      <c r="F102" s="26"/>
    </row>
    <row r="103" spans="1:6" ht="10.5" customHeight="1" x14ac:dyDescent="0.4">
      <c r="A103" s="27"/>
      <c r="B103" s="316"/>
      <c r="C103" s="32"/>
      <c r="D103" s="346"/>
      <c r="E103" s="330"/>
      <c r="F103" s="26"/>
    </row>
    <row r="104" spans="1:6" ht="11.25" customHeight="1" x14ac:dyDescent="0.4">
      <c r="A104" s="29"/>
      <c r="B104" s="315"/>
      <c r="C104" s="21"/>
      <c r="D104" s="317"/>
      <c r="E104" s="320">
        <f>SUM(E88:E103)</f>
        <v>7.2839999999999998</v>
      </c>
      <c r="F104" s="22"/>
    </row>
    <row r="105" spans="1:6" ht="11.25" customHeight="1" x14ac:dyDescent="0.4">
      <c r="A105" s="323"/>
      <c r="B105" s="316"/>
      <c r="C105" s="315"/>
      <c r="D105" s="318"/>
      <c r="E105" s="321"/>
      <c r="F105" s="22"/>
    </row>
    <row r="106" spans="1:6" x14ac:dyDescent="0.4">
      <c r="A106" s="324"/>
      <c r="B106" s="30"/>
      <c r="C106" s="316"/>
      <c r="D106" s="319"/>
      <c r="E106" s="322"/>
      <c r="F106" s="31"/>
    </row>
    <row r="108" spans="1:6" x14ac:dyDescent="0.4">
      <c r="A108" s="333" t="s">
        <v>61</v>
      </c>
      <c r="B108" s="334"/>
      <c r="C108" s="335" t="s">
        <v>78</v>
      </c>
      <c r="D108" s="336"/>
      <c r="E108" s="336"/>
      <c r="F108" s="337"/>
    </row>
    <row r="109" spans="1:6" x14ac:dyDescent="0.4">
      <c r="A109" s="341" t="s">
        <v>63</v>
      </c>
      <c r="B109" s="342"/>
      <c r="C109" s="338"/>
      <c r="D109" s="339"/>
      <c r="E109" s="339"/>
      <c r="F109" s="340"/>
    </row>
    <row r="110" spans="1:6" x14ac:dyDescent="0.4">
      <c r="A110" s="6"/>
      <c r="B110" s="7"/>
      <c r="C110" s="6"/>
      <c r="D110" s="8" t="s">
        <v>64</v>
      </c>
      <c r="E110" s="9"/>
      <c r="F110" s="10"/>
    </row>
    <row r="111" spans="1:6" x14ac:dyDescent="0.4">
      <c r="A111" s="11" t="s">
        <v>65</v>
      </c>
      <c r="B111" s="12" t="s">
        <v>66</v>
      </c>
      <c r="C111" s="11" t="s">
        <v>79</v>
      </c>
      <c r="D111" s="11" t="s">
        <v>79</v>
      </c>
      <c r="E111" s="13" t="s">
        <v>80</v>
      </c>
      <c r="F111" s="14" t="s">
        <v>69</v>
      </c>
    </row>
    <row r="112" spans="1:6" ht="13.5" customHeight="1" x14ac:dyDescent="0.4">
      <c r="A112" s="15"/>
      <c r="B112" s="16"/>
      <c r="C112" s="15"/>
      <c r="D112" s="15"/>
      <c r="E112" s="17"/>
      <c r="F112" s="18"/>
    </row>
    <row r="113" spans="1:6" ht="10.5" customHeight="1" x14ac:dyDescent="0.4">
      <c r="A113" s="331" t="s">
        <v>70</v>
      </c>
      <c r="B113" s="21"/>
      <c r="C113" s="325">
        <v>8</v>
      </c>
      <c r="D113" s="20"/>
      <c r="E113" s="21"/>
      <c r="F113" s="22"/>
    </row>
    <row r="114" spans="1:6" ht="18.75" customHeight="1" x14ac:dyDescent="0.4">
      <c r="A114" s="332"/>
      <c r="B114" s="327">
        <v>20</v>
      </c>
      <c r="C114" s="326"/>
      <c r="D114" s="318">
        <f>(C113+C115)/2</f>
        <v>7.95</v>
      </c>
      <c r="E114" s="34">
        <f>ROUND(D114*B114,2)</f>
        <v>159</v>
      </c>
      <c r="F114" s="343"/>
    </row>
    <row r="115" spans="1:6" ht="10.5" customHeight="1" x14ac:dyDescent="0.4">
      <c r="A115" s="331" t="s">
        <v>71</v>
      </c>
      <c r="B115" s="328"/>
      <c r="C115" s="325">
        <v>7.9</v>
      </c>
      <c r="D115" s="319"/>
      <c r="E115" s="35"/>
      <c r="F115" s="343"/>
    </row>
    <row r="116" spans="1:6" ht="10.5" customHeight="1" x14ac:dyDescent="0.4">
      <c r="A116" s="332"/>
      <c r="B116" s="327">
        <v>2</v>
      </c>
      <c r="C116" s="326"/>
      <c r="D116" s="318">
        <f>(C115+C117)/2</f>
        <v>7.2</v>
      </c>
      <c r="E116" s="329">
        <f>ROUND(D116*B116,2)</f>
        <v>14.4</v>
      </c>
      <c r="F116" s="343"/>
    </row>
    <row r="117" spans="1:6" ht="10.5" customHeight="1" x14ac:dyDescent="0.4">
      <c r="A117" s="331" t="s">
        <v>72</v>
      </c>
      <c r="B117" s="328"/>
      <c r="C117" s="325">
        <v>6.5</v>
      </c>
      <c r="D117" s="319"/>
      <c r="E117" s="330"/>
      <c r="F117" s="343"/>
    </row>
    <row r="118" spans="1:6" ht="10.5" customHeight="1" x14ac:dyDescent="0.4">
      <c r="A118" s="332"/>
      <c r="B118" s="327">
        <v>8</v>
      </c>
      <c r="C118" s="326"/>
      <c r="D118" s="318">
        <f>(C117+C119)/2</f>
        <v>6.35</v>
      </c>
      <c r="E118" s="329">
        <f>ROUND(D118*B118,2)</f>
        <v>50.8</v>
      </c>
      <c r="F118" s="343"/>
    </row>
    <row r="119" spans="1:6" ht="10.5" customHeight="1" x14ac:dyDescent="0.4">
      <c r="A119" s="331" t="s">
        <v>73</v>
      </c>
      <c r="B119" s="328"/>
      <c r="C119" s="325">
        <v>6.2</v>
      </c>
      <c r="D119" s="319"/>
      <c r="E119" s="330"/>
      <c r="F119" s="343"/>
    </row>
    <row r="120" spans="1:6" ht="10.5" customHeight="1" x14ac:dyDescent="0.4">
      <c r="A120" s="332"/>
      <c r="B120" s="327">
        <v>10</v>
      </c>
      <c r="C120" s="326"/>
      <c r="D120" s="318">
        <f>(C119+C121)/2</f>
        <v>6.25</v>
      </c>
      <c r="E120" s="329">
        <f>ROUND(D120*B120,2)</f>
        <v>62.5</v>
      </c>
      <c r="F120" s="343"/>
    </row>
    <row r="121" spans="1:6" ht="10.5" customHeight="1" x14ac:dyDescent="0.4">
      <c r="A121" s="331" t="s">
        <v>74</v>
      </c>
      <c r="B121" s="328"/>
      <c r="C121" s="325">
        <v>6.3</v>
      </c>
      <c r="D121" s="319"/>
      <c r="E121" s="330"/>
      <c r="F121" s="343"/>
    </row>
    <row r="122" spans="1:6" ht="10.5" customHeight="1" x14ac:dyDescent="0.4">
      <c r="A122" s="332"/>
      <c r="B122" s="325">
        <v>3</v>
      </c>
      <c r="C122" s="326"/>
      <c r="D122" s="318">
        <f>(C121+C123)/2</f>
        <v>7.15</v>
      </c>
      <c r="E122" s="329">
        <f>ROUND(D122*B122,2)</f>
        <v>21.45</v>
      </c>
      <c r="F122" s="343"/>
    </row>
    <row r="123" spans="1:6" ht="10.5" customHeight="1" x14ac:dyDescent="0.4">
      <c r="A123" s="331" t="s">
        <v>75</v>
      </c>
      <c r="B123" s="326"/>
      <c r="C123" s="325">
        <v>8</v>
      </c>
      <c r="D123" s="319"/>
      <c r="E123" s="330"/>
      <c r="F123" s="343"/>
    </row>
    <row r="124" spans="1:6" ht="10.5" customHeight="1" x14ac:dyDescent="0.4">
      <c r="A124" s="332"/>
      <c r="B124" s="325">
        <v>5.56</v>
      </c>
      <c r="C124" s="326"/>
      <c r="D124" s="318">
        <f>(C123+C125)/2</f>
        <v>8</v>
      </c>
      <c r="E124" s="329">
        <f>ROUND(D124*B124,2)</f>
        <v>44.48</v>
      </c>
      <c r="F124" s="343"/>
    </row>
    <row r="125" spans="1:6" ht="10.5" customHeight="1" x14ac:dyDescent="0.4">
      <c r="A125" s="331" t="s">
        <v>76</v>
      </c>
      <c r="B125" s="326"/>
      <c r="C125" s="325">
        <v>8</v>
      </c>
      <c r="D125" s="319"/>
      <c r="E125" s="330"/>
      <c r="F125" s="343"/>
    </row>
    <row r="126" spans="1:6" ht="10.5" customHeight="1" x14ac:dyDescent="0.4">
      <c r="A126" s="332"/>
      <c r="B126" s="32"/>
      <c r="C126" s="326"/>
      <c r="D126" s="318">
        <f>(C125+C127)/2</f>
        <v>4</v>
      </c>
      <c r="E126" s="329">
        <f>ROUND(D126*B126,2)</f>
        <v>0</v>
      </c>
      <c r="F126" s="343"/>
    </row>
    <row r="127" spans="1:6" ht="10.5" customHeight="1" x14ac:dyDescent="0.4">
      <c r="A127" s="331"/>
      <c r="B127" s="21"/>
      <c r="C127" s="315"/>
      <c r="D127" s="319"/>
      <c r="E127" s="330"/>
      <c r="F127" s="343"/>
    </row>
    <row r="128" spans="1:6" ht="10.5" customHeight="1" x14ac:dyDescent="0.4">
      <c r="A128" s="332"/>
      <c r="B128" s="32"/>
      <c r="C128" s="316"/>
      <c r="D128" s="318"/>
      <c r="E128" s="329"/>
      <c r="F128" s="343"/>
    </row>
    <row r="129" spans="1:6" ht="10.5" customHeight="1" x14ac:dyDescent="0.4">
      <c r="A129" s="27"/>
      <c r="B129" s="21"/>
      <c r="C129" s="32"/>
      <c r="D129" s="319"/>
      <c r="E129" s="330"/>
      <c r="F129" s="343"/>
    </row>
    <row r="130" spans="1:6" ht="11.25" customHeight="1" x14ac:dyDescent="0.4">
      <c r="A130" s="29"/>
      <c r="B130" s="315"/>
      <c r="C130" s="21"/>
      <c r="D130" s="317"/>
      <c r="E130" s="320">
        <f>SUM(E114:E129)</f>
        <v>352.63</v>
      </c>
      <c r="F130" s="22"/>
    </row>
    <row r="131" spans="1:6" ht="11.25" customHeight="1" x14ac:dyDescent="0.4">
      <c r="A131" s="323"/>
      <c r="B131" s="316"/>
      <c r="C131" s="315"/>
      <c r="D131" s="318"/>
      <c r="E131" s="321"/>
      <c r="F131" s="22"/>
    </row>
    <row r="132" spans="1:6" x14ac:dyDescent="0.4">
      <c r="A132" s="324"/>
      <c r="B132" s="30"/>
      <c r="C132" s="316"/>
      <c r="D132" s="319"/>
      <c r="E132" s="322"/>
      <c r="F132" s="31"/>
    </row>
    <row r="133" spans="1:6" x14ac:dyDescent="0.4">
      <c r="A133" s="38"/>
      <c r="B133" s="37"/>
      <c r="C133" s="36"/>
      <c r="D133" s="39"/>
      <c r="E133" s="40"/>
      <c r="F133" s="33"/>
    </row>
    <row r="134" spans="1:6" x14ac:dyDescent="0.4">
      <c r="A134" s="333" t="s">
        <v>61</v>
      </c>
      <c r="B134" s="334"/>
      <c r="C134" s="335" t="s">
        <v>123</v>
      </c>
      <c r="D134" s="336"/>
      <c r="E134" s="336"/>
      <c r="F134" s="337"/>
    </row>
    <row r="135" spans="1:6" x14ac:dyDescent="0.4">
      <c r="A135" s="341" t="s">
        <v>63</v>
      </c>
      <c r="B135" s="342"/>
      <c r="C135" s="338"/>
      <c r="D135" s="339"/>
      <c r="E135" s="339"/>
      <c r="F135" s="340"/>
    </row>
    <row r="136" spans="1:6" x14ac:dyDescent="0.4">
      <c r="A136" s="6"/>
      <c r="B136" s="7"/>
      <c r="C136" s="6"/>
      <c r="D136" s="8" t="s">
        <v>64</v>
      </c>
      <c r="E136" s="9"/>
      <c r="F136" s="10"/>
    </row>
    <row r="137" spans="1:6" x14ac:dyDescent="0.4">
      <c r="A137" s="11" t="s">
        <v>65</v>
      </c>
      <c r="B137" s="12" t="s">
        <v>66</v>
      </c>
      <c r="C137" s="11" t="s">
        <v>79</v>
      </c>
      <c r="D137" s="11" t="s">
        <v>79</v>
      </c>
      <c r="E137" s="13" t="s">
        <v>80</v>
      </c>
      <c r="F137" s="14" t="s">
        <v>69</v>
      </c>
    </row>
    <row r="138" spans="1:6" ht="13.5" customHeight="1" x14ac:dyDescent="0.4">
      <c r="A138" s="15"/>
      <c r="B138" s="16"/>
      <c r="C138" s="15"/>
      <c r="D138" s="15"/>
      <c r="E138" s="17"/>
      <c r="F138" s="18"/>
    </row>
    <row r="139" spans="1:6" ht="10.5" customHeight="1" x14ac:dyDescent="0.4">
      <c r="A139" s="331" t="s">
        <v>70</v>
      </c>
      <c r="B139" s="21"/>
      <c r="C139" s="325">
        <v>0.55000000000000004</v>
      </c>
      <c r="D139" s="20"/>
      <c r="E139" s="21"/>
      <c r="F139" s="22"/>
    </row>
    <row r="140" spans="1:6" ht="18.75" customHeight="1" x14ac:dyDescent="0.4">
      <c r="A140" s="332"/>
      <c r="B140" s="327">
        <v>20</v>
      </c>
      <c r="C140" s="326"/>
      <c r="D140" s="318">
        <f>(C139+C141)/2</f>
        <v>0.29500000000000004</v>
      </c>
      <c r="E140" s="34">
        <f>ROUND(D140*B140,2)</f>
        <v>5.9</v>
      </c>
      <c r="F140" s="343"/>
    </row>
    <row r="141" spans="1:6" ht="10.5" customHeight="1" x14ac:dyDescent="0.4">
      <c r="A141" s="331" t="s">
        <v>71</v>
      </c>
      <c r="B141" s="328"/>
      <c r="C141" s="325">
        <v>0.04</v>
      </c>
      <c r="D141" s="319"/>
      <c r="E141" s="35"/>
      <c r="F141" s="343"/>
    </row>
    <row r="142" spans="1:6" ht="10.5" customHeight="1" x14ac:dyDescent="0.4">
      <c r="A142" s="332"/>
      <c r="B142" s="327">
        <v>2</v>
      </c>
      <c r="C142" s="326"/>
      <c r="D142" s="318">
        <f>(C141+C143)/2</f>
        <v>0.02</v>
      </c>
      <c r="E142" s="329">
        <f>ROUND(D142*B142,2)</f>
        <v>0.04</v>
      </c>
      <c r="F142" s="343"/>
    </row>
    <row r="143" spans="1:6" ht="10.5" customHeight="1" x14ac:dyDescent="0.4">
      <c r="A143" s="331" t="s">
        <v>72</v>
      </c>
      <c r="B143" s="328"/>
      <c r="C143" s="325">
        <v>0</v>
      </c>
      <c r="D143" s="319"/>
      <c r="E143" s="330"/>
      <c r="F143" s="343"/>
    </row>
    <row r="144" spans="1:6" ht="10.5" customHeight="1" x14ac:dyDescent="0.4">
      <c r="A144" s="332"/>
      <c r="B144" s="327">
        <v>8</v>
      </c>
      <c r="C144" s="326"/>
      <c r="D144" s="318">
        <f>(C143+C145)/2</f>
        <v>0</v>
      </c>
      <c r="E144" s="329">
        <f>ROUND(D144*B144,2)</f>
        <v>0</v>
      </c>
      <c r="F144" s="343"/>
    </row>
    <row r="145" spans="1:6" ht="10.5" customHeight="1" x14ac:dyDescent="0.4">
      <c r="A145" s="331" t="s">
        <v>73</v>
      </c>
      <c r="B145" s="328"/>
      <c r="C145" s="325">
        <v>0</v>
      </c>
      <c r="D145" s="319"/>
      <c r="E145" s="330"/>
      <c r="F145" s="343"/>
    </row>
    <row r="146" spans="1:6" ht="10.5" customHeight="1" x14ac:dyDescent="0.4">
      <c r="A146" s="332"/>
      <c r="B146" s="327">
        <v>10</v>
      </c>
      <c r="C146" s="326"/>
      <c r="D146" s="318">
        <f>(C145+C147)/2</f>
        <v>0</v>
      </c>
      <c r="E146" s="329">
        <f>ROUND(D146*B146,2)</f>
        <v>0</v>
      </c>
      <c r="F146" s="343"/>
    </row>
    <row r="147" spans="1:6" ht="10.5" customHeight="1" x14ac:dyDescent="0.4">
      <c r="A147" s="331" t="s">
        <v>74</v>
      </c>
      <c r="B147" s="328"/>
      <c r="C147" s="325">
        <v>0</v>
      </c>
      <c r="D147" s="319"/>
      <c r="E147" s="330"/>
      <c r="F147" s="343"/>
    </row>
    <row r="148" spans="1:6" ht="10.5" customHeight="1" x14ac:dyDescent="0.4">
      <c r="A148" s="332"/>
      <c r="B148" s="325">
        <v>3</v>
      </c>
      <c r="C148" s="326"/>
      <c r="D148" s="318">
        <f>(C147+C149)/2</f>
        <v>0</v>
      </c>
      <c r="E148" s="329">
        <f>ROUND(D148*B148,2)</f>
        <v>0</v>
      </c>
      <c r="F148" s="343"/>
    </row>
    <row r="149" spans="1:6" ht="10.5" customHeight="1" x14ac:dyDescent="0.4">
      <c r="A149" s="331" t="s">
        <v>75</v>
      </c>
      <c r="B149" s="326"/>
      <c r="C149" s="325">
        <v>0</v>
      </c>
      <c r="D149" s="319"/>
      <c r="E149" s="330"/>
      <c r="F149" s="343"/>
    </row>
    <row r="150" spans="1:6" ht="10.5" customHeight="1" x14ac:dyDescent="0.4">
      <c r="A150" s="332"/>
      <c r="B150" s="325">
        <v>5.56</v>
      </c>
      <c r="C150" s="326"/>
      <c r="D150" s="318">
        <f>(C149+C151)/2</f>
        <v>0</v>
      </c>
      <c r="E150" s="329">
        <f>ROUND(D150*B150,2)</f>
        <v>0</v>
      </c>
      <c r="F150" s="343"/>
    </row>
    <row r="151" spans="1:6" ht="10.5" customHeight="1" x14ac:dyDescent="0.4">
      <c r="A151" s="331" t="s">
        <v>76</v>
      </c>
      <c r="B151" s="326"/>
      <c r="C151" s="325">
        <v>0</v>
      </c>
      <c r="D151" s="319"/>
      <c r="E151" s="330"/>
      <c r="F151" s="343"/>
    </row>
    <row r="152" spans="1:6" ht="10.5" customHeight="1" x14ac:dyDescent="0.4">
      <c r="A152" s="332"/>
      <c r="B152" s="32"/>
      <c r="C152" s="326"/>
      <c r="D152" s="318">
        <f>(C151+C153)/2</f>
        <v>0</v>
      </c>
      <c r="E152" s="329">
        <f>ROUND(D152*B152,2)</f>
        <v>0</v>
      </c>
      <c r="F152" s="343"/>
    </row>
    <row r="153" spans="1:6" ht="10.5" customHeight="1" x14ac:dyDescent="0.4">
      <c r="A153" s="331"/>
      <c r="B153" s="21"/>
      <c r="C153" s="315"/>
      <c r="D153" s="319"/>
      <c r="E153" s="330"/>
      <c r="F153" s="343"/>
    </row>
    <row r="154" spans="1:6" ht="10.5" customHeight="1" x14ac:dyDescent="0.4">
      <c r="A154" s="332"/>
      <c r="B154" s="32"/>
      <c r="C154" s="316"/>
      <c r="D154" s="318"/>
      <c r="E154" s="329"/>
      <c r="F154" s="343"/>
    </row>
    <row r="155" spans="1:6" ht="10.5" customHeight="1" x14ac:dyDescent="0.4">
      <c r="A155" s="27"/>
      <c r="B155" s="21"/>
      <c r="C155" s="32"/>
      <c r="D155" s="319"/>
      <c r="E155" s="330"/>
      <c r="F155" s="343"/>
    </row>
    <row r="156" spans="1:6" ht="11.25" customHeight="1" x14ac:dyDescent="0.4">
      <c r="A156" s="29"/>
      <c r="B156" s="315"/>
      <c r="C156" s="21"/>
      <c r="D156" s="317"/>
      <c r="E156" s="320">
        <f>SUM(E140:E155)</f>
        <v>5.94</v>
      </c>
      <c r="F156" s="22"/>
    </row>
    <row r="157" spans="1:6" ht="11.25" customHeight="1" x14ac:dyDescent="0.4">
      <c r="A157" s="323"/>
      <c r="B157" s="316"/>
      <c r="C157" s="315"/>
      <c r="D157" s="318"/>
      <c r="E157" s="321"/>
      <c r="F157" s="22"/>
    </row>
    <row r="158" spans="1:6" x14ac:dyDescent="0.4">
      <c r="A158" s="324"/>
      <c r="B158" s="30"/>
      <c r="C158" s="316"/>
      <c r="D158" s="319"/>
      <c r="E158" s="322"/>
      <c r="F158" s="31"/>
    </row>
    <row r="159" spans="1:6" x14ac:dyDescent="0.4">
      <c r="A159" s="333" t="s">
        <v>61</v>
      </c>
      <c r="B159" s="334"/>
      <c r="C159" s="335" t="s">
        <v>124</v>
      </c>
      <c r="D159" s="336"/>
      <c r="E159" s="336"/>
      <c r="F159" s="337"/>
    </row>
    <row r="160" spans="1:6" x14ac:dyDescent="0.4">
      <c r="A160" s="341" t="s">
        <v>63</v>
      </c>
      <c r="B160" s="342"/>
      <c r="C160" s="338"/>
      <c r="D160" s="339"/>
      <c r="E160" s="339"/>
      <c r="F160" s="340"/>
    </row>
    <row r="161" spans="1:6" x14ac:dyDescent="0.4">
      <c r="A161" s="6"/>
      <c r="B161" s="7"/>
      <c r="C161" s="6"/>
      <c r="D161" s="8" t="s">
        <v>64</v>
      </c>
      <c r="E161" s="9"/>
      <c r="F161" s="10"/>
    </row>
    <row r="162" spans="1:6" x14ac:dyDescent="0.4">
      <c r="A162" s="11" t="s">
        <v>65</v>
      </c>
      <c r="B162" s="12" t="s">
        <v>66</v>
      </c>
      <c r="C162" s="11" t="s">
        <v>79</v>
      </c>
      <c r="D162" s="11" t="s">
        <v>79</v>
      </c>
      <c r="E162" s="13" t="s">
        <v>80</v>
      </c>
      <c r="F162" s="14" t="s">
        <v>69</v>
      </c>
    </row>
    <row r="163" spans="1:6" ht="13.5" customHeight="1" x14ac:dyDescent="0.4">
      <c r="A163" s="15"/>
      <c r="B163" s="16"/>
      <c r="C163" s="15"/>
      <c r="D163" s="15"/>
      <c r="E163" s="17"/>
      <c r="F163" s="18"/>
    </row>
    <row r="164" spans="1:6" ht="10.5" customHeight="1" x14ac:dyDescent="0.4">
      <c r="A164" s="331" t="s">
        <v>70</v>
      </c>
      <c r="B164" s="47"/>
      <c r="C164" s="325">
        <v>0</v>
      </c>
      <c r="D164" s="48"/>
      <c r="E164" s="47"/>
      <c r="F164" s="22"/>
    </row>
    <row r="165" spans="1:6" ht="18.75" customHeight="1" x14ac:dyDescent="0.4">
      <c r="A165" s="332"/>
      <c r="B165" s="327">
        <v>20</v>
      </c>
      <c r="C165" s="326"/>
      <c r="D165" s="318">
        <f>(C164+C166)/2</f>
        <v>0</v>
      </c>
      <c r="E165" s="43">
        <f>ROUND(D165*B165,2)</f>
        <v>0</v>
      </c>
      <c r="F165" s="343"/>
    </row>
    <row r="166" spans="1:6" ht="10.5" customHeight="1" x14ac:dyDescent="0.4">
      <c r="A166" s="331" t="s">
        <v>71</v>
      </c>
      <c r="B166" s="328"/>
      <c r="C166" s="325">
        <v>0</v>
      </c>
      <c r="D166" s="319"/>
      <c r="E166" s="44"/>
      <c r="F166" s="343"/>
    </row>
    <row r="167" spans="1:6" ht="10.5" customHeight="1" x14ac:dyDescent="0.4">
      <c r="A167" s="332"/>
      <c r="B167" s="327">
        <v>2</v>
      </c>
      <c r="C167" s="326"/>
      <c r="D167" s="318">
        <f>(C166+C168)/2</f>
        <v>0</v>
      </c>
      <c r="E167" s="329">
        <f>ROUND(D167*B167,2)</f>
        <v>0</v>
      </c>
      <c r="F167" s="343"/>
    </row>
    <row r="168" spans="1:6" ht="10.5" customHeight="1" x14ac:dyDescent="0.4">
      <c r="A168" s="331" t="s">
        <v>72</v>
      </c>
      <c r="B168" s="328"/>
      <c r="C168" s="325">
        <v>0</v>
      </c>
      <c r="D168" s="319"/>
      <c r="E168" s="330"/>
      <c r="F168" s="343"/>
    </row>
    <row r="169" spans="1:6" ht="10.5" customHeight="1" x14ac:dyDescent="0.4">
      <c r="A169" s="332"/>
      <c r="B169" s="327">
        <v>8</v>
      </c>
      <c r="C169" s="326"/>
      <c r="D169" s="318">
        <f>(C168+C170)/2</f>
        <v>0</v>
      </c>
      <c r="E169" s="329">
        <f>ROUND(D169*B169,2)</f>
        <v>0</v>
      </c>
      <c r="F169" s="343"/>
    </row>
    <row r="170" spans="1:6" ht="10.5" customHeight="1" x14ac:dyDescent="0.4">
      <c r="A170" s="331" t="s">
        <v>73</v>
      </c>
      <c r="B170" s="328"/>
      <c r="C170" s="325">
        <v>0</v>
      </c>
      <c r="D170" s="319"/>
      <c r="E170" s="330"/>
      <c r="F170" s="343"/>
    </row>
    <row r="171" spans="1:6" ht="10.5" customHeight="1" x14ac:dyDescent="0.4">
      <c r="A171" s="332"/>
      <c r="B171" s="327">
        <v>10</v>
      </c>
      <c r="C171" s="326"/>
      <c r="D171" s="318">
        <f>(C170+C172)/2</f>
        <v>0</v>
      </c>
      <c r="E171" s="329">
        <f>ROUND(D171*B171,2)</f>
        <v>0</v>
      </c>
      <c r="F171" s="343"/>
    </row>
    <row r="172" spans="1:6" ht="10.5" customHeight="1" x14ac:dyDescent="0.4">
      <c r="A172" s="331" t="s">
        <v>74</v>
      </c>
      <c r="B172" s="328"/>
      <c r="C172" s="325">
        <v>0</v>
      </c>
      <c r="D172" s="319"/>
      <c r="E172" s="330"/>
      <c r="F172" s="343"/>
    </row>
    <row r="173" spans="1:6" ht="10.5" customHeight="1" x14ac:dyDescent="0.4">
      <c r="A173" s="332"/>
      <c r="B173" s="325">
        <v>3</v>
      </c>
      <c r="C173" s="326"/>
      <c r="D173" s="318">
        <f>(C172+C174)/2</f>
        <v>0.14000000000000001</v>
      </c>
      <c r="E173" s="329">
        <f>ROUND(D173*B173,2)</f>
        <v>0.42</v>
      </c>
      <c r="F173" s="343"/>
    </row>
    <row r="174" spans="1:6" ht="10.5" customHeight="1" x14ac:dyDescent="0.4">
      <c r="A174" s="331" t="s">
        <v>75</v>
      </c>
      <c r="B174" s="326"/>
      <c r="C174" s="325">
        <v>0.28000000000000003</v>
      </c>
      <c r="D174" s="319"/>
      <c r="E174" s="330"/>
      <c r="F174" s="343"/>
    </row>
    <row r="175" spans="1:6" ht="10.5" customHeight="1" x14ac:dyDescent="0.4">
      <c r="A175" s="332"/>
      <c r="B175" s="325">
        <v>5.56</v>
      </c>
      <c r="C175" s="326"/>
      <c r="D175" s="318">
        <f>(C174+C176)/2</f>
        <v>0.28000000000000003</v>
      </c>
      <c r="E175" s="329">
        <f>ROUND(D175*B175,2)</f>
        <v>1.56</v>
      </c>
      <c r="F175" s="343"/>
    </row>
    <row r="176" spans="1:6" ht="10.5" customHeight="1" x14ac:dyDescent="0.4">
      <c r="A176" s="331" t="s">
        <v>76</v>
      </c>
      <c r="B176" s="326"/>
      <c r="C176" s="325">
        <v>0.28000000000000003</v>
      </c>
      <c r="D176" s="319"/>
      <c r="E176" s="330"/>
      <c r="F176" s="343"/>
    </row>
    <row r="177" spans="1:6" ht="10.5" customHeight="1" x14ac:dyDescent="0.4">
      <c r="A177" s="332"/>
      <c r="B177" s="46"/>
      <c r="C177" s="326"/>
      <c r="D177" s="318">
        <f>(C176+C178)/2</f>
        <v>0.14000000000000001</v>
      </c>
      <c r="E177" s="329">
        <f>ROUND(D177*B177,2)</f>
        <v>0</v>
      </c>
      <c r="F177" s="343"/>
    </row>
    <row r="178" spans="1:6" ht="10.5" customHeight="1" x14ac:dyDescent="0.4">
      <c r="A178" s="331"/>
      <c r="B178" s="47"/>
      <c r="C178" s="315"/>
      <c r="D178" s="319"/>
      <c r="E178" s="330"/>
      <c r="F178" s="343"/>
    </row>
    <row r="179" spans="1:6" ht="10.5" customHeight="1" x14ac:dyDescent="0.4">
      <c r="A179" s="332"/>
      <c r="B179" s="46"/>
      <c r="C179" s="316"/>
      <c r="D179" s="318"/>
      <c r="E179" s="329"/>
      <c r="F179" s="343"/>
    </row>
    <row r="180" spans="1:6" ht="10.5" customHeight="1" x14ac:dyDescent="0.4">
      <c r="A180" s="42"/>
      <c r="B180" s="47"/>
      <c r="C180" s="46"/>
      <c r="D180" s="319"/>
      <c r="E180" s="330"/>
      <c r="F180" s="343"/>
    </row>
    <row r="181" spans="1:6" ht="11.25" customHeight="1" x14ac:dyDescent="0.4">
      <c r="A181" s="45"/>
      <c r="B181" s="315"/>
      <c r="C181" s="47"/>
      <c r="D181" s="317"/>
      <c r="E181" s="320">
        <f>SUM(E165:E180)</f>
        <v>1.98</v>
      </c>
      <c r="F181" s="22"/>
    </row>
    <row r="182" spans="1:6" ht="11.25" customHeight="1" x14ac:dyDescent="0.4">
      <c r="A182" s="323"/>
      <c r="B182" s="316"/>
      <c r="C182" s="315"/>
      <c r="D182" s="318"/>
      <c r="E182" s="321"/>
      <c r="F182" s="22"/>
    </row>
    <row r="183" spans="1:6" x14ac:dyDescent="0.4">
      <c r="A183" s="324"/>
      <c r="B183" s="30"/>
      <c r="C183" s="316"/>
      <c r="D183" s="319"/>
      <c r="E183" s="322"/>
      <c r="F183" s="31"/>
    </row>
    <row r="184" spans="1:6" x14ac:dyDescent="0.4">
      <c r="A184" s="333" t="s">
        <v>61</v>
      </c>
      <c r="B184" s="334"/>
      <c r="C184" s="335" t="s">
        <v>131</v>
      </c>
      <c r="D184" s="336"/>
      <c r="E184" s="336"/>
      <c r="F184" s="337"/>
    </row>
    <row r="185" spans="1:6" x14ac:dyDescent="0.4">
      <c r="A185" s="341" t="s">
        <v>63</v>
      </c>
      <c r="B185" s="342"/>
      <c r="C185" s="338"/>
      <c r="D185" s="339"/>
      <c r="E185" s="339"/>
      <c r="F185" s="340"/>
    </row>
    <row r="186" spans="1:6" x14ac:dyDescent="0.4">
      <c r="A186" s="6"/>
      <c r="B186" s="7"/>
      <c r="C186" s="6"/>
      <c r="D186" s="8" t="s">
        <v>64</v>
      </c>
      <c r="E186" s="9"/>
      <c r="F186" s="10"/>
    </row>
    <row r="187" spans="1:6" x14ac:dyDescent="0.4">
      <c r="A187" s="11" t="s">
        <v>65</v>
      </c>
      <c r="B187" s="12" t="s">
        <v>66</v>
      </c>
      <c r="C187" s="11" t="s">
        <v>80</v>
      </c>
      <c r="D187" s="11" t="s">
        <v>80</v>
      </c>
      <c r="E187" s="13" t="s">
        <v>130</v>
      </c>
      <c r="F187" s="14" t="s">
        <v>69</v>
      </c>
    </row>
    <row r="188" spans="1:6" ht="13.5" customHeight="1" x14ac:dyDescent="0.4">
      <c r="A188" s="15"/>
      <c r="B188" s="16"/>
      <c r="C188" s="15"/>
      <c r="D188" s="15"/>
      <c r="E188" s="17"/>
      <c r="F188" s="18"/>
    </row>
    <row r="189" spans="1:6" ht="10.5" customHeight="1" x14ac:dyDescent="0.4">
      <c r="A189" s="331" t="s">
        <v>70</v>
      </c>
      <c r="B189" s="47"/>
      <c r="C189" s="325">
        <v>7.0000000000000007E-2</v>
      </c>
      <c r="D189" s="48"/>
      <c r="E189" s="47"/>
      <c r="F189" s="22"/>
    </row>
    <row r="190" spans="1:6" ht="18.75" customHeight="1" x14ac:dyDescent="0.4">
      <c r="A190" s="332"/>
      <c r="B190" s="327">
        <v>20</v>
      </c>
      <c r="C190" s="326"/>
      <c r="D190" s="318">
        <f>(C189+C191)/2</f>
        <v>0.04</v>
      </c>
      <c r="E190" s="43">
        <f>ROUND(D190*B190,2)</f>
        <v>0.8</v>
      </c>
      <c r="F190" s="343"/>
    </row>
    <row r="191" spans="1:6" ht="10.5" customHeight="1" x14ac:dyDescent="0.4">
      <c r="A191" s="331" t="s">
        <v>71</v>
      </c>
      <c r="B191" s="328"/>
      <c r="C191" s="325">
        <v>0.01</v>
      </c>
      <c r="D191" s="319"/>
      <c r="E191" s="44"/>
      <c r="F191" s="343"/>
    </row>
    <row r="192" spans="1:6" ht="10.5" customHeight="1" x14ac:dyDescent="0.4">
      <c r="A192" s="332"/>
      <c r="B192" s="327">
        <v>2</v>
      </c>
      <c r="C192" s="326"/>
      <c r="D192" s="318">
        <f>(C191+C193)/2</f>
        <v>5.0000000000000001E-3</v>
      </c>
      <c r="E192" s="329">
        <f>ROUND(D192*B192,2)</f>
        <v>0.01</v>
      </c>
      <c r="F192" s="343"/>
    </row>
    <row r="193" spans="1:6" ht="10.5" customHeight="1" x14ac:dyDescent="0.4">
      <c r="A193" s="331" t="s">
        <v>72</v>
      </c>
      <c r="B193" s="328"/>
      <c r="C193" s="325">
        <v>0</v>
      </c>
      <c r="D193" s="319"/>
      <c r="E193" s="330"/>
      <c r="F193" s="343"/>
    </row>
    <row r="194" spans="1:6" ht="10.5" customHeight="1" x14ac:dyDescent="0.4">
      <c r="A194" s="332"/>
      <c r="B194" s="327">
        <v>8</v>
      </c>
      <c r="C194" s="326"/>
      <c r="D194" s="318">
        <f>(C193+C195)/2</f>
        <v>0</v>
      </c>
      <c r="E194" s="329">
        <f>ROUND(D194*B194,2)</f>
        <v>0</v>
      </c>
      <c r="F194" s="343"/>
    </row>
    <row r="195" spans="1:6" ht="10.5" customHeight="1" x14ac:dyDescent="0.4">
      <c r="A195" s="331" t="s">
        <v>73</v>
      </c>
      <c r="B195" s="328"/>
      <c r="C195" s="325">
        <v>0</v>
      </c>
      <c r="D195" s="319"/>
      <c r="E195" s="330"/>
      <c r="F195" s="343"/>
    </row>
    <row r="196" spans="1:6" ht="10.5" customHeight="1" x14ac:dyDescent="0.4">
      <c r="A196" s="332"/>
      <c r="B196" s="327">
        <v>10</v>
      </c>
      <c r="C196" s="326"/>
      <c r="D196" s="318">
        <f>(C195+C197)/2</f>
        <v>0</v>
      </c>
      <c r="E196" s="329">
        <f>ROUND(D196*B196,2)</f>
        <v>0</v>
      </c>
      <c r="F196" s="343"/>
    </row>
    <row r="197" spans="1:6" ht="10.5" customHeight="1" x14ac:dyDescent="0.4">
      <c r="A197" s="331" t="s">
        <v>74</v>
      </c>
      <c r="B197" s="328"/>
      <c r="C197" s="325">
        <v>0</v>
      </c>
      <c r="D197" s="319"/>
      <c r="E197" s="330"/>
      <c r="F197" s="343"/>
    </row>
    <row r="198" spans="1:6" ht="10.5" customHeight="1" x14ac:dyDescent="0.4">
      <c r="A198" s="332"/>
      <c r="B198" s="325">
        <v>3</v>
      </c>
      <c r="C198" s="326"/>
      <c r="D198" s="318">
        <f>(C197+C199)/2</f>
        <v>0</v>
      </c>
      <c r="E198" s="329">
        <f>ROUND(D198*B198,2)</f>
        <v>0</v>
      </c>
      <c r="F198" s="343"/>
    </row>
    <row r="199" spans="1:6" ht="10.5" customHeight="1" x14ac:dyDescent="0.4">
      <c r="A199" s="331" t="s">
        <v>75</v>
      </c>
      <c r="B199" s="326"/>
      <c r="C199" s="325">
        <v>0</v>
      </c>
      <c r="D199" s="319"/>
      <c r="E199" s="330"/>
      <c r="F199" s="343"/>
    </row>
    <row r="200" spans="1:6" ht="10.5" customHeight="1" x14ac:dyDescent="0.4">
      <c r="A200" s="332"/>
      <c r="B200" s="325">
        <v>5.56</v>
      </c>
      <c r="C200" s="326"/>
      <c r="D200" s="318">
        <f>(C199+C201)/2</f>
        <v>0</v>
      </c>
      <c r="E200" s="329">
        <f>ROUND(D200*B200,2)</f>
        <v>0</v>
      </c>
      <c r="F200" s="343"/>
    </row>
    <row r="201" spans="1:6" ht="10.5" customHeight="1" x14ac:dyDescent="0.4">
      <c r="A201" s="331" t="s">
        <v>76</v>
      </c>
      <c r="B201" s="326"/>
      <c r="C201" s="325">
        <v>0</v>
      </c>
      <c r="D201" s="319"/>
      <c r="E201" s="330"/>
      <c r="F201" s="343"/>
    </row>
    <row r="202" spans="1:6" ht="10.5" customHeight="1" x14ac:dyDescent="0.4">
      <c r="A202" s="332"/>
      <c r="B202" s="46"/>
      <c r="C202" s="326"/>
      <c r="D202" s="318">
        <f>(C201+C203)/2</f>
        <v>0</v>
      </c>
      <c r="E202" s="329">
        <f>ROUND(D202*B202,2)</f>
        <v>0</v>
      </c>
      <c r="F202" s="343"/>
    </row>
    <row r="203" spans="1:6" ht="10.5" customHeight="1" x14ac:dyDescent="0.4">
      <c r="A203" s="331"/>
      <c r="B203" s="47"/>
      <c r="C203" s="315"/>
      <c r="D203" s="319"/>
      <c r="E203" s="330"/>
      <c r="F203" s="343"/>
    </row>
    <row r="204" spans="1:6" ht="10.5" customHeight="1" x14ac:dyDescent="0.4">
      <c r="A204" s="332"/>
      <c r="B204" s="46"/>
      <c r="C204" s="316"/>
      <c r="D204" s="318"/>
      <c r="E204" s="329"/>
      <c r="F204" s="343"/>
    </row>
    <row r="205" spans="1:6" ht="10.5" customHeight="1" x14ac:dyDescent="0.4">
      <c r="A205" s="42"/>
      <c r="B205" s="47"/>
      <c r="C205" s="46"/>
      <c r="D205" s="319"/>
      <c r="E205" s="330"/>
      <c r="F205" s="343"/>
    </row>
    <row r="206" spans="1:6" ht="11.25" customHeight="1" x14ac:dyDescent="0.4">
      <c r="A206" s="45"/>
      <c r="B206" s="315"/>
      <c r="C206" s="47"/>
      <c r="D206" s="317"/>
      <c r="E206" s="320">
        <f>SUM(E190:E205)</f>
        <v>0.81</v>
      </c>
      <c r="F206" s="22"/>
    </row>
    <row r="207" spans="1:6" ht="11.25" customHeight="1" x14ac:dyDescent="0.4">
      <c r="A207" s="323"/>
      <c r="B207" s="316"/>
      <c r="C207" s="315"/>
      <c r="D207" s="318"/>
      <c r="E207" s="321"/>
      <c r="F207" s="22"/>
    </row>
    <row r="208" spans="1:6" x14ac:dyDescent="0.4">
      <c r="A208" s="324"/>
      <c r="B208" s="30"/>
      <c r="C208" s="316"/>
      <c r="D208" s="319"/>
      <c r="E208" s="322"/>
      <c r="F208" s="31"/>
    </row>
  </sheetData>
  <mergeCells count="378">
    <mergeCell ref="A157:A158"/>
    <mergeCell ref="C157:C158"/>
    <mergeCell ref="B156:B157"/>
    <mergeCell ref="D156:D158"/>
    <mergeCell ref="E156:E158"/>
    <mergeCell ref="A153:A154"/>
    <mergeCell ref="C153:C154"/>
    <mergeCell ref="D154:D155"/>
    <mergeCell ref="E154:E155"/>
    <mergeCell ref="A151:A152"/>
    <mergeCell ref="C151:C152"/>
    <mergeCell ref="D152:D153"/>
    <mergeCell ref="E152:E153"/>
    <mergeCell ref="A149:A150"/>
    <mergeCell ref="C149:C150"/>
    <mergeCell ref="B150:B151"/>
    <mergeCell ref="D150:D151"/>
    <mergeCell ref="E150:E151"/>
    <mergeCell ref="A147:A148"/>
    <mergeCell ref="C147:C148"/>
    <mergeCell ref="B148:B149"/>
    <mergeCell ref="D148:D149"/>
    <mergeCell ref="E148:E149"/>
    <mergeCell ref="A145:A146"/>
    <mergeCell ref="C145:C146"/>
    <mergeCell ref="B146:B147"/>
    <mergeCell ref="D146:D147"/>
    <mergeCell ref="E146:E147"/>
    <mergeCell ref="A143:A144"/>
    <mergeCell ref="C143:C144"/>
    <mergeCell ref="B144:B145"/>
    <mergeCell ref="D144:D145"/>
    <mergeCell ref="E144:E145"/>
    <mergeCell ref="A141:A142"/>
    <mergeCell ref="C141:C142"/>
    <mergeCell ref="B142:B143"/>
    <mergeCell ref="D142:D143"/>
    <mergeCell ref="E142:E143"/>
    <mergeCell ref="A139:A140"/>
    <mergeCell ref="C139:C140"/>
    <mergeCell ref="B140:B141"/>
    <mergeCell ref="D140:D141"/>
    <mergeCell ref="F140:F155"/>
    <mergeCell ref="A134:B134"/>
    <mergeCell ref="C134:F135"/>
    <mergeCell ref="A135:B135"/>
    <mergeCell ref="A105:A106"/>
    <mergeCell ref="C105:C106"/>
    <mergeCell ref="B104:B105"/>
    <mergeCell ref="D104:D106"/>
    <mergeCell ref="E104:E106"/>
    <mergeCell ref="A131:A132"/>
    <mergeCell ref="C131:C132"/>
    <mergeCell ref="B116:B117"/>
    <mergeCell ref="B118:B119"/>
    <mergeCell ref="B120:B121"/>
    <mergeCell ref="B122:B123"/>
    <mergeCell ref="B124:B125"/>
    <mergeCell ref="B130:B131"/>
    <mergeCell ref="D130:D132"/>
    <mergeCell ref="E130:E132"/>
    <mergeCell ref="A127:A128"/>
    <mergeCell ref="A101:A102"/>
    <mergeCell ref="C101:C102"/>
    <mergeCell ref="B102:B103"/>
    <mergeCell ref="D102:D103"/>
    <mergeCell ref="E102:E103"/>
    <mergeCell ref="A99:A100"/>
    <mergeCell ref="C99:C100"/>
    <mergeCell ref="B100:B101"/>
    <mergeCell ref="D100:D101"/>
    <mergeCell ref="E100:E101"/>
    <mergeCell ref="A97:A98"/>
    <mergeCell ref="C97:C98"/>
    <mergeCell ref="B98:B99"/>
    <mergeCell ref="D98:D99"/>
    <mergeCell ref="E98:E99"/>
    <mergeCell ref="A95:A96"/>
    <mergeCell ref="C95:C96"/>
    <mergeCell ref="B96:B97"/>
    <mergeCell ref="D96:D97"/>
    <mergeCell ref="E96:E97"/>
    <mergeCell ref="A93:A94"/>
    <mergeCell ref="C93:C94"/>
    <mergeCell ref="B94:B95"/>
    <mergeCell ref="D94:D95"/>
    <mergeCell ref="E94:E95"/>
    <mergeCell ref="A91:A92"/>
    <mergeCell ref="C91:C92"/>
    <mergeCell ref="B92:B93"/>
    <mergeCell ref="D92:D93"/>
    <mergeCell ref="E92:E93"/>
    <mergeCell ref="A89:A90"/>
    <mergeCell ref="C89:C90"/>
    <mergeCell ref="B90:B91"/>
    <mergeCell ref="D90:D91"/>
    <mergeCell ref="E90:E91"/>
    <mergeCell ref="A87:A88"/>
    <mergeCell ref="C87:C88"/>
    <mergeCell ref="B88:B89"/>
    <mergeCell ref="D88:D89"/>
    <mergeCell ref="E88:E89"/>
    <mergeCell ref="A82:B82"/>
    <mergeCell ref="C82:F83"/>
    <mergeCell ref="A83:B83"/>
    <mergeCell ref="C37:C38"/>
    <mergeCell ref="B38:B39"/>
    <mergeCell ref="D38:D39"/>
    <mergeCell ref="A30:B30"/>
    <mergeCell ref="C30:F31"/>
    <mergeCell ref="A31:B31"/>
    <mergeCell ref="A35:A36"/>
    <mergeCell ref="C35:C36"/>
    <mergeCell ref="B36:B37"/>
    <mergeCell ref="D36:D37"/>
    <mergeCell ref="E36:E37"/>
    <mergeCell ref="A37:A38"/>
    <mergeCell ref="D52:D54"/>
    <mergeCell ref="E52:E54"/>
    <mergeCell ref="A53:A54"/>
    <mergeCell ref="C53:C54"/>
    <mergeCell ref="E50:E51"/>
    <mergeCell ref="B52:B53"/>
    <mergeCell ref="E46:E47"/>
    <mergeCell ref="A47:A48"/>
    <mergeCell ref="C47:C48"/>
    <mergeCell ref="B48:B49"/>
    <mergeCell ref="D48:D49"/>
    <mergeCell ref="E48:E49"/>
    <mergeCell ref="A49:A50"/>
    <mergeCell ref="C49:C50"/>
    <mergeCell ref="B50:B51"/>
    <mergeCell ref="D50:D51"/>
    <mergeCell ref="E42:E43"/>
    <mergeCell ref="A43:A44"/>
    <mergeCell ref="C43:C44"/>
    <mergeCell ref="B44:B45"/>
    <mergeCell ref="D44:D45"/>
    <mergeCell ref="E44:E45"/>
    <mergeCell ref="A45:A46"/>
    <mergeCell ref="C45:C46"/>
    <mergeCell ref="B46:B47"/>
    <mergeCell ref="D46:D47"/>
    <mergeCell ref="E38:E39"/>
    <mergeCell ref="A39:A40"/>
    <mergeCell ref="C39:C40"/>
    <mergeCell ref="B40:B41"/>
    <mergeCell ref="D40:D41"/>
    <mergeCell ref="E40:E41"/>
    <mergeCell ref="A41:A42"/>
    <mergeCell ref="C41:C42"/>
    <mergeCell ref="B42:B43"/>
    <mergeCell ref="D42:D43"/>
    <mergeCell ref="E128:E129"/>
    <mergeCell ref="A125:A126"/>
    <mergeCell ref="C125:C126"/>
    <mergeCell ref="D126:D127"/>
    <mergeCell ref="E126:E127"/>
    <mergeCell ref="A123:A124"/>
    <mergeCell ref="C123:C124"/>
    <mergeCell ref="D124:D125"/>
    <mergeCell ref="E124:E125"/>
    <mergeCell ref="D122:D123"/>
    <mergeCell ref="E122:E123"/>
    <mergeCell ref="A113:A114"/>
    <mergeCell ref="C113:C114"/>
    <mergeCell ref="B114:B115"/>
    <mergeCell ref="D114:D115"/>
    <mergeCell ref="F114:F129"/>
    <mergeCell ref="A121:A122"/>
    <mergeCell ref="C121:C122"/>
    <mergeCell ref="A108:B108"/>
    <mergeCell ref="C108:F109"/>
    <mergeCell ref="A109:B109"/>
    <mergeCell ref="A119:A120"/>
    <mergeCell ref="C119:C120"/>
    <mergeCell ref="D120:D121"/>
    <mergeCell ref="E120:E121"/>
    <mergeCell ref="A117:A118"/>
    <mergeCell ref="C117:C118"/>
    <mergeCell ref="D118:D119"/>
    <mergeCell ref="E118:E119"/>
    <mergeCell ref="A115:A116"/>
    <mergeCell ref="C115:C116"/>
    <mergeCell ref="D116:D117"/>
    <mergeCell ref="E116:E117"/>
    <mergeCell ref="C127:C128"/>
    <mergeCell ref="D128:D129"/>
    <mergeCell ref="A79:A80"/>
    <mergeCell ref="C79:C80"/>
    <mergeCell ref="B78:B79"/>
    <mergeCell ref="D78:D80"/>
    <mergeCell ref="E78:E80"/>
    <mergeCell ref="A75:A76"/>
    <mergeCell ref="C75:C76"/>
    <mergeCell ref="B76:B77"/>
    <mergeCell ref="D76:D77"/>
    <mergeCell ref="E76:E77"/>
    <mergeCell ref="A73:A74"/>
    <mergeCell ref="C73:C74"/>
    <mergeCell ref="B74:B75"/>
    <mergeCell ref="D74:D75"/>
    <mergeCell ref="E74:E75"/>
    <mergeCell ref="A71:A72"/>
    <mergeCell ref="C71:C72"/>
    <mergeCell ref="B72:B73"/>
    <mergeCell ref="D72:D73"/>
    <mergeCell ref="E72:E73"/>
    <mergeCell ref="A69:A70"/>
    <mergeCell ref="C69:C70"/>
    <mergeCell ref="B70:B71"/>
    <mergeCell ref="D70:D71"/>
    <mergeCell ref="E70:E71"/>
    <mergeCell ref="A67:A68"/>
    <mergeCell ref="C67:C68"/>
    <mergeCell ref="B68:B69"/>
    <mergeCell ref="D68:D69"/>
    <mergeCell ref="E68:E69"/>
    <mergeCell ref="A65:A66"/>
    <mergeCell ref="C65:C66"/>
    <mergeCell ref="B66:B67"/>
    <mergeCell ref="D66:D67"/>
    <mergeCell ref="E66:E67"/>
    <mergeCell ref="A63:A64"/>
    <mergeCell ref="C63:C64"/>
    <mergeCell ref="B64:B65"/>
    <mergeCell ref="D64:D65"/>
    <mergeCell ref="E64:E65"/>
    <mergeCell ref="A61:A62"/>
    <mergeCell ref="C61:C62"/>
    <mergeCell ref="B62:B63"/>
    <mergeCell ref="D62:D63"/>
    <mergeCell ref="E62:E63"/>
    <mergeCell ref="A56:B56"/>
    <mergeCell ref="C56:F57"/>
    <mergeCell ref="A57:B57"/>
    <mergeCell ref="A27:A28"/>
    <mergeCell ref="C27:C28"/>
    <mergeCell ref="B26:B27"/>
    <mergeCell ref="D26:D28"/>
    <mergeCell ref="E26:E28"/>
    <mergeCell ref="F9:F28"/>
    <mergeCell ref="A23:A24"/>
    <mergeCell ref="C23:C24"/>
    <mergeCell ref="B24:B25"/>
    <mergeCell ref="D24:D25"/>
    <mergeCell ref="E24:E25"/>
    <mergeCell ref="A21:A22"/>
    <mergeCell ref="C21:C22"/>
    <mergeCell ref="B22:B23"/>
    <mergeCell ref="D22:D23"/>
    <mergeCell ref="E22:E23"/>
    <mergeCell ref="A19:A20"/>
    <mergeCell ref="C19:C20"/>
    <mergeCell ref="B20:B21"/>
    <mergeCell ref="D20:D21"/>
    <mergeCell ref="E20:E21"/>
    <mergeCell ref="A17:A18"/>
    <mergeCell ref="C17:C18"/>
    <mergeCell ref="B18:B19"/>
    <mergeCell ref="D18:D19"/>
    <mergeCell ref="E18:E19"/>
    <mergeCell ref="A15:A16"/>
    <mergeCell ref="C15:C16"/>
    <mergeCell ref="B16:B17"/>
    <mergeCell ref="D16:D17"/>
    <mergeCell ref="E16:E17"/>
    <mergeCell ref="A13:A14"/>
    <mergeCell ref="C13:C14"/>
    <mergeCell ref="B14:B15"/>
    <mergeCell ref="D14:D15"/>
    <mergeCell ref="E14:E15"/>
    <mergeCell ref="A1:F2"/>
    <mergeCell ref="A4:B4"/>
    <mergeCell ref="C4:F5"/>
    <mergeCell ref="A5:B5"/>
    <mergeCell ref="A11:A12"/>
    <mergeCell ref="C11:C12"/>
    <mergeCell ref="B12:B13"/>
    <mergeCell ref="D12:D13"/>
    <mergeCell ref="E12:E13"/>
    <mergeCell ref="A9:A10"/>
    <mergeCell ref="C9:C10"/>
    <mergeCell ref="B10:B11"/>
    <mergeCell ref="D10:D11"/>
    <mergeCell ref="E10:E11"/>
    <mergeCell ref="A159:B159"/>
    <mergeCell ref="C159:F160"/>
    <mergeCell ref="A160:B160"/>
    <mergeCell ref="A164:A165"/>
    <mergeCell ref="C164:C165"/>
    <mergeCell ref="B165:B166"/>
    <mergeCell ref="D165:D166"/>
    <mergeCell ref="F165:F180"/>
    <mergeCell ref="A166:A167"/>
    <mergeCell ref="C166:C167"/>
    <mergeCell ref="B167:B168"/>
    <mergeCell ref="D167:D168"/>
    <mergeCell ref="E167:E168"/>
    <mergeCell ref="A168:A169"/>
    <mergeCell ref="C168:C169"/>
    <mergeCell ref="B169:B170"/>
    <mergeCell ref="D169:D170"/>
    <mergeCell ref="E169:E170"/>
    <mergeCell ref="A170:A171"/>
    <mergeCell ref="C170:C171"/>
    <mergeCell ref="B171:B172"/>
    <mergeCell ref="D171:D172"/>
    <mergeCell ref="E171:E172"/>
    <mergeCell ref="A172:A173"/>
    <mergeCell ref="D194:D195"/>
    <mergeCell ref="E194:E195"/>
    <mergeCell ref="A195:A196"/>
    <mergeCell ref="C172:C173"/>
    <mergeCell ref="B173:B174"/>
    <mergeCell ref="D173:D174"/>
    <mergeCell ref="E173:E174"/>
    <mergeCell ref="A174:A175"/>
    <mergeCell ref="C174:C175"/>
    <mergeCell ref="B175:B176"/>
    <mergeCell ref="D175:D176"/>
    <mergeCell ref="E175:E176"/>
    <mergeCell ref="A176:A177"/>
    <mergeCell ref="C176:C177"/>
    <mergeCell ref="D177:D178"/>
    <mergeCell ref="E177:E178"/>
    <mergeCell ref="A178:A179"/>
    <mergeCell ref="C178:C179"/>
    <mergeCell ref="D179:D180"/>
    <mergeCell ref="E179:E180"/>
    <mergeCell ref="C203:C204"/>
    <mergeCell ref="D204:D205"/>
    <mergeCell ref="E204:E205"/>
    <mergeCell ref="B181:B182"/>
    <mergeCell ref="D181:D183"/>
    <mergeCell ref="E181:E183"/>
    <mergeCell ref="A182:A183"/>
    <mergeCell ref="C182:C183"/>
    <mergeCell ref="A184:B184"/>
    <mergeCell ref="C184:F185"/>
    <mergeCell ref="A185:B185"/>
    <mergeCell ref="A189:A190"/>
    <mergeCell ref="C189:C190"/>
    <mergeCell ref="B190:B191"/>
    <mergeCell ref="D190:D191"/>
    <mergeCell ref="F190:F205"/>
    <mergeCell ref="A191:A192"/>
    <mergeCell ref="C191:C192"/>
    <mergeCell ref="B192:B193"/>
    <mergeCell ref="D192:D193"/>
    <mergeCell ref="E192:E193"/>
    <mergeCell ref="A193:A194"/>
    <mergeCell ref="C193:C194"/>
    <mergeCell ref="B194:B195"/>
    <mergeCell ref="B206:B207"/>
    <mergeCell ref="D206:D208"/>
    <mergeCell ref="E206:E208"/>
    <mergeCell ref="A207:A208"/>
    <mergeCell ref="C207:C208"/>
    <mergeCell ref="C195:C196"/>
    <mergeCell ref="B196:B197"/>
    <mergeCell ref="D196:D197"/>
    <mergeCell ref="E196:E197"/>
    <mergeCell ref="A197:A198"/>
    <mergeCell ref="C197:C198"/>
    <mergeCell ref="B198:B199"/>
    <mergeCell ref="D198:D199"/>
    <mergeCell ref="E198:E199"/>
    <mergeCell ref="A199:A200"/>
    <mergeCell ref="C199:C200"/>
    <mergeCell ref="B200:B201"/>
    <mergeCell ref="D200:D201"/>
    <mergeCell ref="E200:E201"/>
    <mergeCell ref="A201:A202"/>
    <mergeCell ref="C201:C202"/>
    <mergeCell ref="D202:D203"/>
    <mergeCell ref="E202:E203"/>
    <mergeCell ref="A203:A204"/>
  </mergeCells>
  <phoneticPr fontId="1"/>
  <printOptions horizontalCentered="1"/>
  <pageMargins left="0.70866141732283472" right="0.39370078740157483" top="0.74803149606299213" bottom="0" header="0.51181102362204722" footer="0.51181102362204722"/>
  <pageSetup paperSize="9" scale="58" orientation="portrait" verticalDpi="1200" r:id="rId1"/>
  <headerFooter alignWithMargins="0"/>
  <rowBreaks count="1" manualBreakCount="1">
    <brk id="10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8"/>
  <sheetViews>
    <sheetView view="pageBreakPreview" zoomScaleNormal="98" zoomScaleSheetLayoutView="100" workbookViewId="0">
      <selection activeCell="H25" sqref="H25"/>
    </sheetView>
  </sheetViews>
  <sheetFormatPr defaultRowHeight="18.75" x14ac:dyDescent="0.4"/>
  <cols>
    <col min="1" max="1" width="17.75" style="4" customWidth="1"/>
    <col min="2" max="2" width="10.25" style="5" customWidth="1"/>
    <col min="3" max="5" width="10.25" style="4" customWidth="1"/>
    <col min="6" max="6" width="31.75" style="4" customWidth="1"/>
    <col min="7" max="248" width="9" style="4"/>
    <col min="249" max="249" width="17.75" style="4" customWidth="1"/>
    <col min="250" max="253" width="10.25" style="4" customWidth="1"/>
    <col min="254" max="254" width="15.75" style="4" customWidth="1"/>
    <col min="255" max="255" width="17.75" style="4" customWidth="1"/>
    <col min="256" max="260" width="10" style="4" customWidth="1"/>
    <col min="261" max="261" width="4.5" style="4" customWidth="1"/>
    <col min="262" max="262" width="4.375" style="4" customWidth="1"/>
    <col min="263" max="504" width="9" style="4"/>
    <col min="505" max="505" width="17.75" style="4" customWidth="1"/>
    <col min="506" max="509" width="10.25" style="4" customWidth="1"/>
    <col min="510" max="510" width="15.75" style="4" customWidth="1"/>
    <col min="511" max="511" width="17.75" style="4" customWidth="1"/>
    <col min="512" max="516" width="10" style="4" customWidth="1"/>
    <col min="517" max="517" width="4.5" style="4" customWidth="1"/>
    <col min="518" max="518" width="4.375" style="4" customWidth="1"/>
    <col min="519" max="760" width="9" style="4"/>
    <col min="761" max="761" width="17.75" style="4" customWidth="1"/>
    <col min="762" max="765" width="10.25" style="4" customWidth="1"/>
    <col min="766" max="766" width="15.75" style="4" customWidth="1"/>
    <col min="767" max="767" width="17.75" style="4" customWidth="1"/>
    <col min="768" max="772" width="10" style="4" customWidth="1"/>
    <col min="773" max="773" width="4.5" style="4" customWidth="1"/>
    <col min="774" max="774" width="4.375" style="4" customWidth="1"/>
    <col min="775" max="1016" width="9" style="4"/>
    <col min="1017" max="1017" width="17.75" style="4" customWidth="1"/>
    <col min="1018" max="1021" width="10.25" style="4" customWidth="1"/>
    <col min="1022" max="1022" width="15.75" style="4" customWidth="1"/>
    <col min="1023" max="1023" width="17.75" style="4" customWidth="1"/>
    <col min="1024" max="1028" width="10" style="4" customWidth="1"/>
    <col min="1029" max="1029" width="4.5" style="4" customWidth="1"/>
    <col min="1030" max="1030" width="4.375" style="4" customWidth="1"/>
    <col min="1031" max="1272" width="9" style="4"/>
    <col min="1273" max="1273" width="17.75" style="4" customWidth="1"/>
    <col min="1274" max="1277" width="10.25" style="4" customWidth="1"/>
    <col min="1278" max="1278" width="15.75" style="4" customWidth="1"/>
    <col min="1279" max="1279" width="17.75" style="4" customWidth="1"/>
    <col min="1280" max="1284" width="10" style="4" customWidth="1"/>
    <col min="1285" max="1285" width="4.5" style="4" customWidth="1"/>
    <col min="1286" max="1286" width="4.375" style="4" customWidth="1"/>
    <col min="1287" max="1528" width="9" style="4"/>
    <col min="1529" max="1529" width="17.75" style="4" customWidth="1"/>
    <col min="1530" max="1533" width="10.25" style="4" customWidth="1"/>
    <col min="1534" max="1534" width="15.75" style="4" customWidth="1"/>
    <col min="1535" max="1535" width="17.75" style="4" customWidth="1"/>
    <col min="1536" max="1540" width="10" style="4" customWidth="1"/>
    <col min="1541" max="1541" width="4.5" style="4" customWidth="1"/>
    <col min="1542" max="1542" width="4.375" style="4" customWidth="1"/>
    <col min="1543" max="1784" width="9" style="4"/>
    <col min="1785" max="1785" width="17.75" style="4" customWidth="1"/>
    <col min="1786" max="1789" width="10.25" style="4" customWidth="1"/>
    <col min="1790" max="1790" width="15.75" style="4" customWidth="1"/>
    <col min="1791" max="1791" width="17.75" style="4" customWidth="1"/>
    <col min="1792" max="1796" width="10" style="4" customWidth="1"/>
    <col min="1797" max="1797" width="4.5" style="4" customWidth="1"/>
    <col min="1798" max="1798" width="4.375" style="4" customWidth="1"/>
    <col min="1799" max="2040" width="9" style="4"/>
    <col min="2041" max="2041" width="17.75" style="4" customWidth="1"/>
    <col min="2042" max="2045" width="10.25" style="4" customWidth="1"/>
    <col min="2046" max="2046" width="15.75" style="4" customWidth="1"/>
    <col min="2047" max="2047" width="17.75" style="4" customWidth="1"/>
    <col min="2048" max="2052" width="10" style="4" customWidth="1"/>
    <col min="2053" max="2053" width="4.5" style="4" customWidth="1"/>
    <col min="2054" max="2054" width="4.375" style="4" customWidth="1"/>
    <col min="2055" max="2296" width="9" style="4"/>
    <col min="2297" max="2297" width="17.75" style="4" customWidth="1"/>
    <col min="2298" max="2301" width="10.25" style="4" customWidth="1"/>
    <col min="2302" max="2302" width="15.75" style="4" customWidth="1"/>
    <col min="2303" max="2303" width="17.75" style="4" customWidth="1"/>
    <col min="2304" max="2308" width="10" style="4" customWidth="1"/>
    <col min="2309" max="2309" width="4.5" style="4" customWidth="1"/>
    <col min="2310" max="2310" width="4.375" style="4" customWidth="1"/>
    <col min="2311" max="2552" width="9" style="4"/>
    <col min="2553" max="2553" width="17.75" style="4" customWidth="1"/>
    <col min="2554" max="2557" width="10.25" style="4" customWidth="1"/>
    <col min="2558" max="2558" width="15.75" style="4" customWidth="1"/>
    <col min="2559" max="2559" width="17.75" style="4" customWidth="1"/>
    <col min="2560" max="2564" width="10" style="4" customWidth="1"/>
    <col min="2565" max="2565" width="4.5" style="4" customWidth="1"/>
    <col min="2566" max="2566" width="4.375" style="4" customWidth="1"/>
    <col min="2567" max="2808" width="9" style="4"/>
    <col min="2809" max="2809" width="17.75" style="4" customWidth="1"/>
    <col min="2810" max="2813" width="10.25" style="4" customWidth="1"/>
    <col min="2814" max="2814" width="15.75" style="4" customWidth="1"/>
    <col min="2815" max="2815" width="17.75" style="4" customWidth="1"/>
    <col min="2816" max="2820" width="10" style="4" customWidth="1"/>
    <col min="2821" max="2821" width="4.5" style="4" customWidth="1"/>
    <col min="2822" max="2822" width="4.375" style="4" customWidth="1"/>
    <col min="2823" max="3064" width="9" style="4"/>
    <col min="3065" max="3065" width="17.75" style="4" customWidth="1"/>
    <col min="3066" max="3069" width="10.25" style="4" customWidth="1"/>
    <col min="3070" max="3070" width="15.75" style="4" customWidth="1"/>
    <col min="3071" max="3071" width="17.75" style="4" customWidth="1"/>
    <col min="3072" max="3076" width="10" style="4" customWidth="1"/>
    <col min="3077" max="3077" width="4.5" style="4" customWidth="1"/>
    <col min="3078" max="3078" width="4.375" style="4" customWidth="1"/>
    <col min="3079" max="3320" width="9" style="4"/>
    <col min="3321" max="3321" width="17.75" style="4" customWidth="1"/>
    <col min="3322" max="3325" width="10.25" style="4" customWidth="1"/>
    <col min="3326" max="3326" width="15.75" style="4" customWidth="1"/>
    <col min="3327" max="3327" width="17.75" style="4" customWidth="1"/>
    <col min="3328" max="3332" width="10" style="4" customWidth="1"/>
    <col min="3333" max="3333" width="4.5" style="4" customWidth="1"/>
    <col min="3334" max="3334" width="4.375" style="4" customWidth="1"/>
    <col min="3335" max="3576" width="9" style="4"/>
    <col min="3577" max="3577" width="17.75" style="4" customWidth="1"/>
    <col min="3578" max="3581" width="10.25" style="4" customWidth="1"/>
    <col min="3582" max="3582" width="15.75" style="4" customWidth="1"/>
    <col min="3583" max="3583" width="17.75" style="4" customWidth="1"/>
    <col min="3584" max="3588" width="10" style="4" customWidth="1"/>
    <col min="3589" max="3589" width="4.5" style="4" customWidth="1"/>
    <col min="3590" max="3590" width="4.375" style="4" customWidth="1"/>
    <col min="3591" max="3832" width="9" style="4"/>
    <col min="3833" max="3833" width="17.75" style="4" customWidth="1"/>
    <col min="3834" max="3837" width="10.25" style="4" customWidth="1"/>
    <col min="3838" max="3838" width="15.75" style="4" customWidth="1"/>
    <col min="3839" max="3839" width="17.75" style="4" customWidth="1"/>
    <col min="3840" max="3844" width="10" style="4" customWidth="1"/>
    <col min="3845" max="3845" width="4.5" style="4" customWidth="1"/>
    <col min="3846" max="3846" width="4.375" style="4" customWidth="1"/>
    <col min="3847" max="4088" width="9" style="4"/>
    <col min="4089" max="4089" width="17.75" style="4" customWidth="1"/>
    <col min="4090" max="4093" width="10.25" style="4" customWidth="1"/>
    <col min="4094" max="4094" width="15.75" style="4" customWidth="1"/>
    <col min="4095" max="4095" width="17.75" style="4" customWidth="1"/>
    <col min="4096" max="4100" width="10" style="4" customWidth="1"/>
    <col min="4101" max="4101" width="4.5" style="4" customWidth="1"/>
    <col min="4102" max="4102" width="4.375" style="4" customWidth="1"/>
    <col min="4103" max="4344" width="9" style="4"/>
    <col min="4345" max="4345" width="17.75" style="4" customWidth="1"/>
    <col min="4346" max="4349" width="10.25" style="4" customWidth="1"/>
    <col min="4350" max="4350" width="15.75" style="4" customWidth="1"/>
    <col min="4351" max="4351" width="17.75" style="4" customWidth="1"/>
    <col min="4352" max="4356" width="10" style="4" customWidth="1"/>
    <col min="4357" max="4357" width="4.5" style="4" customWidth="1"/>
    <col min="4358" max="4358" width="4.375" style="4" customWidth="1"/>
    <col min="4359" max="4600" width="9" style="4"/>
    <col min="4601" max="4601" width="17.75" style="4" customWidth="1"/>
    <col min="4602" max="4605" width="10.25" style="4" customWidth="1"/>
    <col min="4606" max="4606" width="15.75" style="4" customWidth="1"/>
    <col min="4607" max="4607" width="17.75" style="4" customWidth="1"/>
    <col min="4608" max="4612" width="10" style="4" customWidth="1"/>
    <col min="4613" max="4613" width="4.5" style="4" customWidth="1"/>
    <col min="4614" max="4614" width="4.375" style="4" customWidth="1"/>
    <col min="4615" max="4856" width="9" style="4"/>
    <col min="4857" max="4857" width="17.75" style="4" customWidth="1"/>
    <col min="4858" max="4861" width="10.25" style="4" customWidth="1"/>
    <col min="4862" max="4862" width="15.75" style="4" customWidth="1"/>
    <col min="4863" max="4863" width="17.75" style="4" customWidth="1"/>
    <col min="4864" max="4868" width="10" style="4" customWidth="1"/>
    <col min="4869" max="4869" width="4.5" style="4" customWidth="1"/>
    <col min="4870" max="4870" width="4.375" style="4" customWidth="1"/>
    <col min="4871" max="5112" width="9" style="4"/>
    <col min="5113" max="5113" width="17.75" style="4" customWidth="1"/>
    <col min="5114" max="5117" width="10.25" style="4" customWidth="1"/>
    <col min="5118" max="5118" width="15.75" style="4" customWidth="1"/>
    <col min="5119" max="5119" width="17.75" style="4" customWidth="1"/>
    <col min="5120" max="5124" width="10" style="4" customWidth="1"/>
    <col min="5125" max="5125" width="4.5" style="4" customWidth="1"/>
    <col min="5126" max="5126" width="4.375" style="4" customWidth="1"/>
    <col min="5127" max="5368" width="9" style="4"/>
    <col min="5369" max="5369" width="17.75" style="4" customWidth="1"/>
    <col min="5370" max="5373" width="10.25" style="4" customWidth="1"/>
    <col min="5374" max="5374" width="15.75" style="4" customWidth="1"/>
    <col min="5375" max="5375" width="17.75" style="4" customWidth="1"/>
    <col min="5376" max="5380" width="10" style="4" customWidth="1"/>
    <col min="5381" max="5381" width="4.5" style="4" customWidth="1"/>
    <col min="5382" max="5382" width="4.375" style="4" customWidth="1"/>
    <col min="5383" max="5624" width="9" style="4"/>
    <col min="5625" max="5625" width="17.75" style="4" customWidth="1"/>
    <col min="5626" max="5629" width="10.25" style="4" customWidth="1"/>
    <col min="5630" max="5630" width="15.75" style="4" customWidth="1"/>
    <col min="5631" max="5631" width="17.75" style="4" customWidth="1"/>
    <col min="5632" max="5636" width="10" style="4" customWidth="1"/>
    <col min="5637" max="5637" width="4.5" style="4" customWidth="1"/>
    <col min="5638" max="5638" width="4.375" style="4" customWidth="1"/>
    <col min="5639" max="5880" width="9" style="4"/>
    <col min="5881" max="5881" width="17.75" style="4" customWidth="1"/>
    <col min="5882" max="5885" width="10.25" style="4" customWidth="1"/>
    <col min="5886" max="5886" width="15.75" style="4" customWidth="1"/>
    <col min="5887" max="5887" width="17.75" style="4" customWidth="1"/>
    <col min="5888" max="5892" width="10" style="4" customWidth="1"/>
    <col min="5893" max="5893" width="4.5" style="4" customWidth="1"/>
    <col min="5894" max="5894" width="4.375" style="4" customWidth="1"/>
    <col min="5895" max="6136" width="9" style="4"/>
    <col min="6137" max="6137" width="17.75" style="4" customWidth="1"/>
    <col min="6138" max="6141" width="10.25" style="4" customWidth="1"/>
    <col min="6142" max="6142" width="15.75" style="4" customWidth="1"/>
    <col min="6143" max="6143" width="17.75" style="4" customWidth="1"/>
    <col min="6144" max="6148" width="10" style="4" customWidth="1"/>
    <col min="6149" max="6149" width="4.5" style="4" customWidth="1"/>
    <col min="6150" max="6150" width="4.375" style="4" customWidth="1"/>
    <col min="6151" max="6392" width="9" style="4"/>
    <col min="6393" max="6393" width="17.75" style="4" customWidth="1"/>
    <col min="6394" max="6397" width="10.25" style="4" customWidth="1"/>
    <col min="6398" max="6398" width="15.75" style="4" customWidth="1"/>
    <col min="6399" max="6399" width="17.75" style="4" customWidth="1"/>
    <col min="6400" max="6404" width="10" style="4" customWidth="1"/>
    <col min="6405" max="6405" width="4.5" style="4" customWidth="1"/>
    <col min="6406" max="6406" width="4.375" style="4" customWidth="1"/>
    <col min="6407" max="6648" width="9" style="4"/>
    <col min="6649" max="6649" width="17.75" style="4" customWidth="1"/>
    <col min="6650" max="6653" width="10.25" style="4" customWidth="1"/>
    <col min="6654" max="6654" width="15.75" style="4" customWidth="1"/>
    <col min="6655" max="6655" width="17.75" style="4" customWidth="1"/>
    <col min="6656" max="6660" width="10" style="4" customWidth="1"/>
    <col min="6661" max="6661" width="4.5" style="4" customWidth="1"/>
    <col min="6662" max="6662" width="4.375" style="4" customWidth="1"/>
    <col min="6663" max="6904" width="9" style="4"/>
    <col min="6905" max="6905" width="17.75" style="4" customWidth="1"/>
    <col min="6906" max="6909" width="10.25" style="4" customWidth="1"/>
    <col min="6910" max="6910" width="15.75" style="4" customWidth="1"/>
    <col min="6911" max="6911" width="17.75" style="4" customWidth="1"/>
    <col min="6912" max="6916" width="10" style="4" customWidth="1"/>
    <col min="6917" max="6917" width="4.5" style="4" customWidth="1"/>
    <col min="6918" max="6918" width="4.375" style="4" customWidth="1"/>
    <col min="6919" max="7160" width="9" style="4"/>
    <col min="7161" max="7161" width="17.75" style="4" customWidth="1"/>
    <col min="7162" max="7165" width="10.25" style="4" customWidth="1"/>
    <col min="7166" max="7166" width="15.75" style="4" customWidth="1"/>
    <col min="7167" max="7167" width="17.75" style="4" customWidth="1"/>
    <col min="7168" max="7172" width="10" style="4" customWidth="1"/>
    <col min="7173" max="7173" width="4.5" style="4" customWidth="1"/>
    <col min="7174" max="7174" width="4.375" style="4" customWidth="1"/>
    <col min="7175" max="7416" width="9" style="4"/>
    <col min="7417" max="7417" width="17.75" style="4" customWidth="1"/>
    <col min="7418" max="7421" width="10.25" style="4" customWidth="1"/>
    <col min="7422" max="7422" width="15.75" style="4" customWidth="1"/>
    <col min="7423" max="7423" width="17.75" style="4" customWidth="1"/>
    <col min="7424" max="7428" width="10" style="4" customWidth="1"/>
    <col min="7429" max="7429" width="4.5" style="4" customWidth="1"/>
    <col min="7430" max="7430" width="4.375" style="4" customWidth="1"/>
    <col min="7431" max="7672" width="9" style="4"/>
    <col min="7673" max="7673" width="17.75" style="4" customWidth="1"/>
    <col min="7674" max="7677" width="10.25" style="4" customWidth="1"/>
    <col min="7678" max="7678" width="15.75" style="4" customWidth="1"/>
    <col min="7679" max="7679" width="17.75" style="4" customWidth="1"/>
    <col min="7680" max="7684" width="10" style="4" customWidth="1"/>
    <col min="7685" max="7685" width="4.5" style="4" customWidth="1"/>
    <col min="7686" max="7686" width="4.375" style="4" customWidth="1"/>
    <col min="7687" max="7928" width="9" style="4"/>
    <col min="7929" max="7929" width="17.75" style="4" customWidth="1"/>
    <col min="7930" max="7933" width="10.25" style="4" customWidth="1"/>
    <col min="7934" max="7934" width="15.75" style="4" customWidth="1"/>
    <col min="7935" max="7935" width="17.75" style="4" customWidth="1"/>
    <col min="7936" max="7940" width="10" style="4" customWidth="1"/>
    <col min="7941" max="7941" width="4.5" style="4" customWidth="1"/>
    <col min="7942" max="7942" width="4.375" style="4" customWidth="1"/>
    <col min="7943" max="8184" width="9" style="4"/>
    <col min="8185" max="8185" width="17.75" style="4" customWidth="1"/>
    <col min="8186" max="8189" width="10.25" style="4" customWidth="1"/>
    <col min="8190" max="8190" width="15.75" style="4" customWidth="1"/>
    <col min="8191" max="8191" width="17.75" style="4" customWidth="1"/>
    <col min="8192" max="8196" width="10" style="4" customWidth="1"/>
    <col min="8197" max="8197" width="4.5" style="4" customWidth="1"/>
    <col min="8198" max="8198" width="4.375" style="4" customWidth="1"/>
    <col min="8199" max="8440" width="9" style="4"/>
    <col min="8441" max="8441" width="17.75" style="4" customWidth="1"/>
    <col min="8442" max="8445" width="10.25" style="4" customWidth="1"/>
    <col min="8446" max="8446" width="15.75" style="4" customWidth="1"/>
    <col min="8447" max="8447" width="17.75" style="4" customWidth="1"/>
    <col min="8448" max="8452" width="10" style="4" customWidth="1"/>
    <col min="8453" max="8453" width="4.5" style="4" customWidth="1"/>
    <col min="8454" max="8454" width="4.375" style="4" customWidth="1"/>
    <col min="8455" max="8696" width="9" style="4"/>
    <col min="8697" max="8697" width="17.75" style="4" customWidth="1"/>
    <col min="8698" max="8701" width="10.25" style="4" customWidth="1"/>
    <col min="8702" max="8702" width="15.75" style="4" customWidth="1"/>
    <col min="8703" max="8703" width="17.75" style="4" customWidth="1"/>
    <col min="8704" max="8708" width="10" style="4" customWidth="1"/>
    <col min="8709" max="8709" width="4.5" style="4" customWidth="1"/>
    <col min="8710" max="8710" width="4.375" style="4" customWidth="1"/>
    <col min="8711" max="8952" width="9" style="4"/>
    <col min="8953" max="8953" width="17.75" style="4" customWidth="1"/>
    <col min="8954" max="8957" width="10.25" style="4" customWidth="1"/>
    <col min="8958" max="8958" width="15.75" style="4" customWidth="1"/>
    <col min="8959" max="8959" width="17.75" style="4" customWidth="1"/>
    <col min="8960" max="8964" width="10" style="4" customWidth="1"/>
    <col min="8965" max="8965" width="4.5" style="4" customWidth="1"/>
    <col min="8966" max="8966" width="4.375" style="4" customWidth="1"/>
    <col min="8967" max="9208" width="9" style="4"/>
    <col min="9209" max="9209" width="17.75" style="4" customWidth="1"/>
    <col min="9210" max="9213" width="10.25" style="4" customWidth="1"/>
    <col min="9214" max="9214" width="15.75" style="4" customWidth="1"/>
    <col min="9215" max="9215" width="17.75" style="4" customWidth="1"/>
    <col min="9216" max="9220" width="10" style="4" customWidth="1"/>
    <col min="9221" max="9221" width="4.5" style="4" customWidth="1"/>
    <col min="9222" max="9222" width="4.375" style="4" customWidth="1"/>
    <col min="9223" max="9464" width="9" style="4"/>
    <col min="9465" max="9465" width="17.75" style="4" customWidth="1"/>
    <col min="9466" max="9469" width="10.25" style="4" customWidth="1"/>
    <col min="9470" max="9470" width="15.75" style="4" customWidth="1"/>
    <col min="9471" max="9471" width="17.75" style="4" customWidth="1"/>
    <col min="9472" max="9476" width="10" style="4" customWidth="1"/>
    <col min="9477" max="9477" width="4.5" style="4" customWidth="1"/>
    <col min="9478" max="9478" width="4.375" style="4" customWidth="1"/>
    <col min="9479" max="9720" width="9" style="4"/>
    <col min="9721" max="9721" width="17.75" style="4" customWidth="1"/>
    <col min="9722" max="9725" width="10.25" style="4" customWidth="1"/>
    <col min="9726" max="9726" width="15.75" style="4" customWidth="1"/>
    <col min="9727" max="9727" width="17.75" style="4" customWidth="1"/>
    <col min="9728" max="9732" width="10" style="4" customWidth="1"/>
    <col min="9733" max="9733" width="4.5" style="4" customWidth="1"/>
    <col min="9734" max="9734" width="4.375" style="4" customWidth="1"/>
    <col min="9735" max="9976" width="9" style="4"/>
    <col min="9977" max="9977" width="17.75" style="4" customWidth="1"/>
    <col min="9978" max="9981" width="10.25" style="4" customWidth="1"/>
    <col min="9982" max="9982" width="15.75" style="4" customWidth="1"/>
    <col min="9983" max="9983" width="17.75" style="4" customWidth="1"/>
    <col min="9984" max="9988" width="10" style="4" customWidth="1"/>
    <col min="9989" max="9989" width="4.5" style="4" customWidth="1"/>
    <col min="9990" max="9990" width="4.375" style="4" customWidth="1"/>
    <col min="9991" max="10232" width="9" style="4"/>
    <col min="10233" max="10233" width="17.75" style="4" customWidth="1"/>
    <col min="10234" max="10237" width="10.25" style="4" customWidth="1"/>
    <col min="10238" max="10238" width="15.75" style="4" customWidth="1"/>
    <col min="10239" max="10239" width="17.75" style="4" customWidth="1"/>
    <col min="10240" max="10244" width="10" style="4" customWidth="1"/>
    <col min="10245" max="10245" width="4.5" style="4" customWidth="1"/>
    <col min="10246" max="10246" width="4.375" style="4" customWidth="1"/>
    <col min="10247" max="10488" width="9" style="4"/>
    <col min="10489" max="10489" width="17.75" style="4" customWidth="1"/>
    <col min="10490" max="10493" width="10.25" style="4" customWidth="1"/>
    <col min="10494" max="10494" width="15.75" style="4" customWidth="1"/>
    <col min="10495" max="10495" width="17.75" style="4" customWidth="1"/>
    <col min="10496" max="10500" width="10" style="4" customWidth="1"/>
    <col min="10501" max="10501" width="4.5" style="4" customWidth="1"/>
    <col min="10502" max="10502" width="4.375" style="4" customWidth="1"/>
    <col min="10503" max="10744" width="9" style="4"/>
    <col min="10745" max="10745" width="17.75" style="4" customWidth="1"/>
    <col min="10746" max="10749" width="10.25" style="4" customWidth="1"/>
    <col min="10750" max="10750" width="15.75" style="4" customWidth="1"/>
    <col min="10751" max="10751" width="17.75" style="4" customWidth="1"/>
    <col min="10752" max="10756" width="10" style="4" customWidth="1"/>
    <col min="10757" max="10757" width="4.5" style="4" customWidth="1"/>
    <col min="10758" max="10758" width="4.375" style="4" customWidth="1"/>
    <col min="10759" max="11000" width="9" style="4"/>
    <col min="11001" max="11001" width="17.75" style="4" customWidth="1"/>
    <col min="11002" max="11005" width="10.25" style="4" customWidth="1"/>
    <col min="11006" max="11006" width="15.75" style="4" customWidth="1"/>
    <col min="11007" max="11007" width="17.75" style="4" customWidth="1"/>
    <col min="11008" max="11012" width="10" style="4" customWidth="1"/>
    <col min="11013" max="11013" width="4.5" style="4" customWidth="1"/>
    <col min="11014" max="11014" width="4.375" style="4" customWidth="1"/>
    <col min="11015" max="11256" width="9" style="4"/>
    <col min="11257" max="11257" width="17.75" style="4" customWidth="1"/>
    <col min="11258" max="11261" width="10.25" style="4" customWidth="1"/>
    <col min="11262" max="11262" width="15.75" style="4" customWidth="1"/>
    <col min="11263" max="11263" width="17.75" style="4" customWidth="1"/>
    <col min="11264" max="11268" width="10" style="4" customWidth="1"/>
    <col min="11269" max="11269" width="4.5" style="4" customWidth="1"/>
    <col min="11270" max="11270" width="4.375" style="4" customWidth="1"/>
    <col min="11271" max="11512" width="9" style="4"/>
    <col min="11513" max="11513" width="17.75" style="4" customWidth="1"/>
    <col min="11514" max="11517" width="10.25" style="4" customWidth="1"/>
    <col min="11518" max="11518" width="15.75" style="4" customWidth="1"/>
    <col min="11519" max="11519" width="17.75" style="4" customWidth="1"/>
    <col min="11520" max="11524" width="10" style="4" customWidth="1"/>
    <col min="11525" max="11525" width="4.5" style="4" customWidth="1"/>
    <col min="11526" max="11526" width="4.375" style="4" customWidth="1"/>
    <col min="11527" max="11768" width="9" style="4"/>
    <col min="11769" max="11769" width="17.75" style="4" customWidth="1"/>
    <col min="11770" max="11773" width="10.25" style="4" customWidth="1"/>
    <col min="11774" max="11774" width="15.75" style="4" customWidth="1"/>
    <col min="11775" max="11775" width="17.75" style="4" customWidth="1"/>
    <col min="11776" max="11780" width="10" style="4" customWidth="1"/>
    <col min="11781" max="11781" width="4.5" style="4" customWidth="1"/>
    <col min="11782" max="11782" width="4.375" style="4" customWidth="1"/>
    <col min="11783" max="12024" width="9" style="4"/>
    <col min="12025" max="12025" width="17.75" style="4" customWidth="1"/>
    <col min="12026" max="12029" width="10.25" style="4" customWidth="1"/>
    <col min="12030" max="12030" width="15.75" style="4" customWidth="1"/>
    <col min="12031" max="12031" width="17.75" style="4" customWidth="1"/>
    <col min="12032" max="12036" width="10" style="4" customWidth="1"/>
    <col min="12037" max="12037" width="4.5" style="4" customWidth="1"/>
    <col min="12038" max="12038" width="4.375" style="4" customWidth="1"/>
    <col min="12039" max="12280" width="9" style="4"/>
    <col min="12281" max="12281" width="17.75" style="4" customWidth="1"/>
    <col min="12282" max="12285" width="10.25" style="4" customWidth="1"/>
    <col min="12286" max="12286" width="15.75" style="4" customWidth="1"/>
    <col min="12287" max="12287" width="17.75" style="4" customWidth="1"/>
    <col min="12288" max="12292" width="10" style="4" customWidth="1"/>
    <col min="12293" max="12293" width="4.5" style="4" customWidth="1"/>
    <col min="12294" max="12294" width="4.375" style="4" customWidth="1"/>
    <col min="12295" max="12536" width="9" style="4"/>
    <col min="12537" max="12537" width="17.75" style="4" customWidth="1"/>
    <col min="12538" max="12541" width="10.25" style="4" customWidth="1"/>
    <col min="12542" max="12542" width="15.75" style="4" customWidth="1"/>
    <col min="12543" max="12543" width="17.75" style="4" customWidth="1"/>
    <col min="12544" max="12548" width="10" style="4" customWidth="1"/>
    <col min="12549" max="12549" width="4.5" style="4" customWidth="1"/>
    <col min="12550" max="12550" width="4.375" style="4" customWidth="1"/>
    <col min="12551" max="12792" width="9" style="4"/>
    <col min="12793" max="12793" width="17.75" style="4" customWidth="1"/>
    <col min="12794" max="12797" width="10.25" style="4" customWidth="1"/>
    <col min="12798" max="12798" width="15.75" style="4" customWidth="1"/>
    <col min="12799" max="12799" width="17.75" style="4" customWidth="1"/>
    <col min="12800" max="12804" width="10" style="4" customWidth="1"/>
    <col min="12805" max="12805" width="4.5" style="4" customWidth="1"/>
    <col min="12806" max="12806" width="4.375" style="4" customWidth="1"/>
    <col min="12807" max="13048" width="9" style="4"/>
    <col min="13049" max="13049" width="17.75" style="4" customWidth="1"/>
    <col min="13050" max="13053" width="10.25" style="4" customWidth="1"/>
    <col min="13054" max="13054" width="15.75" style="4" customWidth="1"/>
    <col min="13055" max="13055" width="17.75" style="4" customWidth="1"/>
    <col min="13056" max="13060" width="10" style="4" customWidth="1"/>
    <col min="13061" max="13061" width="4.5" style="4" customWidth="1"/>
    <col min="13062" max="13062" width="4.375" style="4" customWidth="1"/>
    <col min="13063" max="13304" width="9" style="4"/>
    <col min="13305" max="13305" width="17.75" style="4" customWidth="1"/>
    <col min="13306" max="13309" width="10.25" style="4" customWidth="1"/>
    <col min="13310" max="13310" width="15.75" style="4" customWidth="1"/>
    <col min="13311" max="13311" width="17.75" style="4" customWidth="1"/>
    <col min="13312" max="13316" width="10" style="4" customWidth="1"/>
    <col min="13317" max="13317" width="4.5" style="4" customWidth="1"/>
    <col min="13318" max="13318" width="4.375" style="4" customWidth="1"/>
    <col min="13319" max="13560" width="9" style="4"/>
    <col min="13561" max="13561" width="17.75" style="4" customWidth="1"/>
    <col min="13562" max="13565" width="10.25" style="4" customWidth="1"/>
    <col min="13566" max="13566" width="15.75" style="4" customWidth="1"/>
    <col min="13567" max="13567" width="17.75" style="4" customWidth="1"/>
    <col min="13568" max="13572" width="10" style="4" customWidth="1"/>
    <col min="13573" max="13573" width="4.5" style="4" customWidth="1"/>
    <col min="13574" max="13574" width="4.375" style="4" customWidth="1"/>
    <col min="13575" max="13816" width="9" style="4"/>
    <col min="13817" max="13817" width="17.75" style="4" customWidth="1"/>
    <col min="13818" max="13821" width="10.25" style="4" customWidth="1"/>
    <col min="13822" max="13822" width="15.75" style="4" customWidth="1"/>
    <col min="13823" max="13823" width="17.75" style="4" customWidth="1"/>
    <col min="13824" max="13828" width="10" style="4" customWidth="1"/>
    <col min="13829" max="13829" width="4.5" style="4" customWidth="1"/>
    <col min="13830" max="13830" width="4.375" style="4" customWidth="1"/>
    <col min="13831" max="14072" width="9" style="4"/>
    <col min="14073" max="14073" width="17.75" style="4" customWidth="1"/>
    <col min="14074" max="14077" width="10.25" style="4" customWidth="1"/>
    <col min="14078" max="14078" width="15.75" style="4" customWidth="1"/>
    <col min="14079" max="14079" width="17.75" style="4" customWidth="1"/>
    <col min="14080" max="14084" width="10" style="4" customWidth="1"/>
    <col min="14085" max="14085" width="4.5" style="4" customWidth="1"/>
    <col min="14086" max="14086" width="4.375" style="4" customWidth="1"/>
    <col min="14087" max="14328" width="9" style="4"/>
    <col min="14329" max="14329" width="17.75" style="4" customWidth="1"/>
    <col min="14330" max="14333" width="10.25" style="4" customWidth="1"/>
    <col min="14334" max="14334" width="15.75" style="4" customWidth="1"/>
    <col min="14335" max="14335" width="17.75" style="4" customWidth="1"/>
    <col min="14336" max="14340" width="10" style="4" customWidth="1"/>
    <col min="14341" max="14341" width="4.5" style="4" customWidth="1"/>
    <col min="14342" max="14342" width="4.375" style="4" customWidth="1"/>
    <col min="14343" max="14584" width="9" style="4"/>
    <col min="14585" max="14585" width="17.75" style="4" customWidth="1"/>
    <col min="14586" max="14589" width="10.25" style="4" customWidth="1"/>
    <col min="14590" max="14590" width="15.75" style="4" customWidth="1"/>
    <col min="14591" max="14591" width="17.75" style="4" customWidth="1"/>
    <col min="14592" max="14596" width="10" style="4" customWidth="1"/>
    <col min="14597" max="14597" width="4.5" style="4" customWidth="1"/>
    <col min="14598" max="14598" width="4.375" style="4" customWidth="1"/>
    <col min="14599" max="14840" width="9" style="4"/>
    <col min="14841" max="14841" width="17.75" style="4" customWidth="1"/>
    <col min="14842" max="14845" width="10.25" style="4" customWidth="1"/>
    <col min="14846" max="14846" width="15.75" style="4" customWidth="1"/>
    <col min="14847" max="14847" width="17.75" style="4" customWidth="1"/>
    <col min="14848" max="14852" width="10" style="4" customWidth="1"/>
    <col min="14853" max="14853" width="4.5" style="4" customWidth="1"/>
    <col min="14854" max="14854" width="4.375" style="4" customWidth="1"/>
    <col min="14855" max="15096" width="9" style="4"/>
    <col min="15097" max="15097" width="17.75" style="4" customWidth="1"/>
    <col min="15098" max="15101" width="10.25" style="4" customWidth="1"/>
    <col min="15102" max="15102" width="15.75" style="4" customWidth="1"/>
    <col min="15103" max="15103" width="17.75" style="4" customWidth="1"/>
    <col min="15104" max="15108" width="10" style="4" customWidth="1"/>
    <col min="15109" max="15109" width="4.5" style="4" customWidth="1"/>
    <col min="15110" max="15110" width="4.375" style="4" customWidth="1"/>
    <col min="15111" max="15352" width="9" style="4"/>
    <col min="15353" max="15353" width="17.75" style="4" customWidth="1"/>
    <col min="15354" max="15357" width="10.25" style="4" customWidth="1"/>
    <col min="15358" max="15358" width="15.75" style="4" customWidth="1"/>
    <col min="15359" max="15359" width="17.75" style="4" customWidth="1"/>
    <col min="15360" max="15364" width="10" style="4" customWidth="1"/>
    <col min="15365" max="15365" width="4.5" style="4" customWidth="1"/>
    <col min="15366" max="15366" width="4.375" style="4" customWidth="1"/>
    <col min="15367" max="15608" width="9" style="4"/>
    <col min="15609" max="15609" width="17.75" style="4" customWidth="1"/>
    <col min="15610" max="15613" width="10.25" style="4" customWidth="1"/>
    <col min="15614" max="15614" width="15.75" style="4" customWidth="1"/>
    <col min="15615" max="15615" width="17.75" style="4" customWidth="1"/>
    <col min="15616" max="15620" width="10" style="4" customWidth="1"/>
    <col min="15621" max="15621" width="4.5" style="4" customWidth="1"/>
    <col min="15622" max="15622" width="4.375" style="4" customWidth="1"/>
    <col min="15623" max="15864" width="9" style="4"/>
    <col min="15865" max="15865" width="17.75" style="4" customWidth="1"/>
    <col min="15866" max="15869" width="10.25" style="4" customWidth="1"/>
    <col min="15870" max="15870" width="15.75" style="4" customWidth="1"/>
    <col min="15871" max="15871" width="17.75" style="4" customWidth="1"/>
    <col min="15872" max="15876" width="10" style="4" customWidth="1"/>
    <col min="15877" max="15877" width="4.5" style="4" customWidth="1"/>
    <col min="15878" max="15878" width="4.375" style="4" customWidth="1"/>
    <col min="15879" max="16120" width="9" style="4"/>
    <col min="16121" max="16121" width="17.75" style="4" customWidth="1"/>
    <col min="16122" max="16125" width="10.25" style="4" customWidth="1"/>
    <col min="16126" max="16126" width="15.75" style="4" customWidth="1"/>
    <col min="16127" max="16127" width="17.75" style="4" customWidth="1"/>
    <col min="16128" max="16132" width="10" style="4" customWidth="1"/>
    <col min="16133" max="16133" width="4.5" style="4" customWidth="1"/>
    <col min="16134" max="16134" width="4.375" style="4" customWidth="1"/>
    <col min="16135" max="16384" width="9" style="4"/>
  </cols>
  <sheetData>
    <row r="1" spans="1:6" ht="18.75" customHeight="1" x14ac:dyDescent="0.4">
      <c r="A1" s="344" t="s">
        <v>133</v>
      </c>
      <c r="B1" s="344"/>
      <c r="C1" s="344"/>
      <c r="D1" s="344"/>
      <c r="E1" s="344"/>
      <c r="F1" s="344"/>
    </row>
    <row r="2" spans="1:6" ht="12" customHeight="1" x14ac:dyDescent="0.4">
      <c r="A2" s="344"/>
      <c r="B2" s="344"/>
      <c r="C2" s="344"/>
      <c r="D2" s="344"/>
      <c r="E2" s="344"/>
      <c r="F2" s="344"/>
    </row>
    <row r="3" spans="1:6" ht="7.5" customHeight="1" x14ac:dyDescent="0.4"/>
    <row r="4" spans="1:6" x14ac:dyDescent="0.4">
      <c r="A4" s="333" t="s">
        <v>61</v>
      </c>
      <c r="B4" s="334"/>
      <c r="C4" s="335" t="s">
        <v>107</v>
      </c>
      <c r="D4" s="336"/>
      <c r="E4" s="336"/>
      <c r="F4" s="337"/>
    </row>
    <row r="5" spans="1:6" x14ac:dyDescent="0.4">
      <c r="A5" s="341" t="s">
        <v>63</v>
      </c>
      <c r="B5" s="342"/>
      <c r="C5" s="338"/>
      <c r="D5" s="339"/>
      <c r="E5" s="339"/>
      <c r="F5" s="340"/>
    </row>
    <row r="6" spans="1:6" x14ac:dyDescent="0.4">
      <c r="A6" s="6"/>
      <c r="B6" s="7"/>
      <c r="C6" s="6"/>
      <c r="D6" s="8" t="s">
        <v>64</v>
      </c>
      <c r="E6" s="9"/>
      <c r="F6" s="10"/>
    </row>
    <row r="7" spans="1:6" x14ac:dyDescent="0.4">
      <c r="A7" s="11" t="s">
        <v>65</v>
      </c>
      <c r="B7" s="12" t="s">
        <v>66</v>
      </c>
      <c r="C7" s="11" t="s">
        <v>79</v>
      </c>
      <c r="D7" s="11" t="s">
        <v>67</v>
      </c>
      <c r="E7" s="13" t="s">
        <v>80</v>
      </c>
      <c r="F7" s="14" t="s">
        <v>69</v>
      </c>
    </row>
    <row r="8" spans="1:6" ht="13.5" customHeight="1" x14ac:dyDescent="0.4">
      <c r="A8" s="15"/>
      <c r="B8" s="16"/>
      <c r="C8" s="15"/>
      <c r="D8" s="15"/>
      <c r="E8" s="17"/>
      <c r="F8" s="18"/>
    </row>
    <row r="9" spans="1:6" ht="10.5" customHeight="1" x14ac:dyDescent="0.4">
      <c r="A9" s="331" t="s">
        <v>70</v>
      </c>
      <c r="B9" s="19"/>
      <c r="C9" s="325">
        <v>8</v>
      </c>
      <c r="D9" s="20"/>
      <c r="E9" s="21"/>
      <c r="F9" s="347"/>
    </row>
    <row r="10" spans="1:6" ht="10.5" customHeight="1" x14ac:dyDescent="0.4">
      <c r="A10" s="332"/>
      <c r="B10" s="327">
        <v>20</v>
      </c>
      <c r="C10" s="326"/>
      <c r="D10" s="345">
        <f>(C9+C11)/2</f>
        <v>7.95</v>
      </c>
      <c r="E10" s="329">
        <f>D10*B10</f>
        <v>159</v>
      </c>
      <c r="F10" s="348"/>
    </row>
    <row r="11" spans="1:6" ht="10.5" customHeight="1" x14ac:dyDescent="0.4">
      <c r="A11" s="331" t="s">
        <v>71</v>
      </c>
      <c r="B11" s="328"/>
      <c r="C11" s="325">
        <v>7.9</v>
      </c>
      <c r="D11" s="346"/>
      <c r="E11" s="330"/>
      <c r="F11" s="348"/>
    </row>
    <row r="12" spans="1:6" ht="10.5" customHeight="1" x14ac:dyDescent="0.4">
      <c r="A12" s="332"/>
      <c r="B12" s="327">
        <v>2</v>
      </c>
      <c r="C12" s="326"/>
      <c r="D12" s="345">
        <f>(C11+C13)/2</f>
        <v>7.9</v>
      </c>
      <c r="E12" s="329">
        <f>D12*B12</f>
        <v>15.8</v>
      </c>
      <c r="F12" s="348"/>
    </row>
    <row r="13" spans="1:6" ht="10.5" customHeight="1" x14ac:dyDescent="0.4">
      <c r="A13" s="331" t="s">
        <v>72</v>
      </c>
      <c r="B13" s="328"/>
      <c r="C13" s="325">
        <v>7.9</v>
      </c>
      <c r="D13" s="346"/>
      <c r="E13" s="330"/>
      <c r="F13" s="348"/>
    </row>
    <row r="14" spans="1:6" ht="10.5" customHeight="1" x14ac:dyDescent="0.4">
      <c r="A14" s="332"/>
      <c r="B14" s="327">
        <v>8</v>
      </c>
      <c r="C14" s="326"/>
      <c r="D14" s="345">
        <f>(C13+C15)/2</f>
        <v>7.9</v>
      </c>
      <c r="E14" s="329">
        <f>D14*B14</f>
        <v>63.2</v>
      </c>
      <c r="F14" s="348"/>
    </row>
    <row r="15" spans="1:6" ht="10.5" customHeight="1" x14ac:dyDescent="0.4">
      <c r="A15" s="331" t="s">
        <v>73</v>
      </c>
      <c r="B15" s="328"/>
      <c r="C15" s="325">
        <v>7.9</v>
      </c>
      <c r="D15" s="346"/>
      <c r="E15" s="330"/>
      <c r="F15" s="348"/>
    </row>
    <row r="16" spans="1:6" ht="10.5" customHeight="1" x14ac:dyDescent="0.4">
      <c r="A16" s="332"/>
      <c r="B16" s="327">
        <v>10</v>
      </c>
      <c r="C16" s="326"/>
      <c r="D16" s="345">
        <f>(C15+C17)/2</f>
        <v>7.9</v>
      </c>
      <c r="E16" s="329">
        <f>D16*B16</f>
        <v>79</v>
      </c>
      <c r="F16" s="348"/>
    </row>
    <row r="17" spans="1:6" ht="10.5" customHeight="1" x14ac:dyDescent="0.4">
      <c r="A17" s="331" t="s">
        <v>74</v>
      </c>
      <c r="B17" s="328"/>
      <c r="C17" s="325">
        <v>7.9</v>
      </c>
      <c r="D17" s="346"/>
      <c r="E17" s="330"/>
      <c r="F17" s="348"/>
    </row>
    <row r="18" spans="1:6" ht="10.5" customHeight="1" x14ac:dyDescent="0.4">
      <c r="A18" s="332"/>
      <c r="B18" s="325">
        <v>3</v>
      </c>
      <c r="C18" s="326"/>
      <c r="D18" s="345">
        <f>(C17+C19)/2</f>
        <v>7.85</v>
      </c>
      <c r="E18" s="329">
        <f>D18*B18</f>
        <v>23.549999999999997</v>
      </c>
      <c r="F18" s="348"/>
    </row>
    <row r="19" spans="1:6" ht="10.5" customHeight="1" x14ac:dyDescent="0.4">
      <c r="A19" s="331" t="s">
        <v>75</v>
      </c>
      <c r="B19" s="326"/>
      <c r="C19" s="325">
        <v>7.8</v>
      </c>
      <c r="D19" s="346"/>
      <c r="E19" s="330"/>
      <c r="F19" s="348"/>
    </row>
    <row r="20" spans="1:6" ht="10.5" customHeight="1" x14ac:dyDescent="0.4">
      <c r="A20" s="332"/>
      <c r="B20" s="325">
        <v>5.56</v>
      </c>
      <c r="C20" s="326"/>
      <c r="D20" s="345">
        <f>(C19+C21)/2</f>
        <v>7.9</v>
      </c>
      <c r="E20" s="329">
        <f>D20*B20</f>
        <v>43.923999999999999</v>
      </c>
      <c r="F20" s="348"/>
    </row>
    <row r="21" spans="1:6" ht="10.5" customHeight="1" x14ac:dyDescent="0.4">
      <c r="A21" s="331" t="s">
        <v>76</v>
      </c>
      <c r="B21" s="326"/>
      <c r="C21" s="325">
        <v>8</v>
      </c>
      <c r="D21" s="346"/>
      <c r="E21" s="330"/>
      <c r="F21" s="348"/>
    </row>
    <row r="22" spans="1:6" ht="10.5" customHeight="1" x14ac:dyDescent="0.4">
      <c r="A22" s="332"/>
      <c r="B22" s="325"/>
      <c r="C22" s="326"/>
      <c r="D22" s="345">
        <f>(C21+C23)/2</f>
        <v>4</v>
      </c>
      <c r="E22" s="329">
        <f>D22*B22</f>
        <v>0</v>
      </c>
      <c r="F22" s="348"/>
    </row>
    <row r="23" spans="1:6" ht="10.5" customHeight="1" x14ac:dyDescent="0.4">
      <c r="A23" s="331"/>
      <c r="B23" s="326"/>
      <c r="C23" s="325"/>
      <c r="D23" s="346"/>
      <c r="E23" s="330"/>
      <c r="F23" s="348"/>
    </row>
    <row r="24" spans="1:6" ht="10.5" customHeight="1" x14ac:dyDescent="0.4">
      <c r="A24" s="332"/>
      <c r="B24" s="325"/>
      <c r="C24" s="326"/>
      <c r="D24" s="345"/>
      <c r="E24" s="329"/>
      <c r="F24" s="348"/>
    </row>
    <row r="25" spans="1:6" ht="10.5" customHeight="1" x14ac:dyDescent="0.4">
      <c r="A25" s="27"/>
      <c r="B25" s="326"/>
      <c r="C25" s="28"/>
      <c r="D25" s="346"/>
      <c r="E25" s="330"/>
      <c r="F25" s="348"/>
    </row>
    <row r="26" spans="1:6" ht="11.25" customHeight="1" x14ac:dyDescent="0.4">
      <c r="A26" s="29"/>
      <c r="B26" s="315"/>
      <c r="C26" s="21"/>
      <c r="D26" s="317"/>
      <c r="E26" s="320">
        <f>SUM(E10:E25)</f>
        <v>384.47399999999999</v>
      </c>
      <c r="F26" s="348"/>
    </row>
    <row r="27" spans="1:6" ht="11.25" customHeight="1" x14ac:dyDescent="0.4">
      <c r="A27" s="323"/>
      <c r="B27" s="316"/>
      <c r="C27" s="315"/>
      <c r="D27" s="318"/>
      <c r="E27" s="321"/>
      <c r="F27" s="348"/>
    </row>
    <row r="28" spans="1:6" x14ac:dyDescent="0.4">
      <c r="A28" s="324"/>
      <c r="B28" s="30"/>
      <c r="C28" s="316"/>
      <c r="D28" s="319"/>
      <c r="E28" s="322"/>
      <c r="F28" s="349"/>
    </row>
  </sheetData>
  <mergeCells count="50">
    <mergeCell ref="B26:B27"/>
    <mergeCell ref="D26:D28"/>
    <mergeCell ref="E26:E28"/>
    <mergeCell ref="A27:A28"/>
    <mergeCell ref="C27:C28"/>
    <mergeCell ref="E16:E17"/>
    <mergeCell ref="A17:A18"/>
    <mergeCell ref="C17:C18"/>
    <mergeCell ref="B18:B19"/>
    <mergeCell ref="D18:D19"/>
    <mergeCell ref="E18:E19"/>
    <mergeCell ref="A19:A20"/>
    <mergeCell ref="C19:C20"/>
    <mergeCell ref="B20:B21"/>
    <mergeCell ref="D20:D21"/>
    <mergeCell ref="E20:E21"/>
    <mergeCell ref="A21:A22"/>
    <mergeCell ref="C21:C22"/>
    <mergeCell ref="B22:B23"/>
    <mergeCell ref="D22:D23"/>
    <mergeCell ref="E22:E23"/>
    <mergeCell ref="A23:A24"/>
    <mergeCell ref="C23:C24"/>
    <mergeCell ref="B24:B25"/>
    <mergeCell ref="D24:D25"/>
    <mergeCell ref="E24:E25"/>
    <mergeCell ref="A1:F2"/>
    <mergeCell ref="A4:B4"/>
    <mergeCell ref="C4:F5"/>
    <mergeCell ref="A5:B5"/>
    <mergeCell ref="A9:A10"/>
    <mergeCell ref="C9:C10"/>
    <mergeCell ref="F9:F28"/>
    <mergeCell ref="B10:B11"/>
    <mergeCell ref="D10:D11"/>
    <mergeCell ref="E10:E11"/>
    <mergeCell ref="A11:A12"/>
    <mergeCell ref="C11:C12"/>
    <mergeCell ref="B12:B13"/>
    <mergeCell ref="D12:D13"/>
    <mergeCell ref="E12:E13"/>
    <mergeCell ref="A13:A14"/>
    <mergeCell ref="C13:C14"/>
    <mergeCell ref="B14:B15"/>
    <mergeCell ref="D14:D15"/>
    <mergeCell ref="E14:E15"/>
    <mergeCell ref="A15:A16"/>
    <mergeCell ref="C15:C16"/>
    <mergeCell ref="B16:B17"/>
    <mergeCell ref="D16:D17"/>
  </mergeCells>
  <phoneticPr fontId="1"/>
  <printOptions horizontalCentered="1"/>
  <pageMargins left="0.70866141732283472" right="0.39370078740157483" top="0.74803149606299213" bottom="0" header="0.51181102362204722" footer="0.51181102362204722"/>
  <pageSetup paperSize="9" scale="74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側溝改良</vt:lpstr>
      <vt:lpstr>土工土量表</vt:lpstr>
      <vt:lpstr>面積・体積計算表</vt:lpstr>
      <vt:lpstr>側溝改良!Print_Area</vt:lpstr>
      <vt:lpstr>土工土量表!Print_Area</vt:lpstr>
      <vt:lpstr>面積・体積計算表!Print_Area</vt:lpstr>
      <vt:lpstr>側溝改良!Print_Titles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kenst17</dc:creator>
  <cp:lastModifiedBy>kenst17</cp:lastModifiedBy>
  <cp:lastPrinted>2022-06-28T05:48:50Z</cp:lastPrinted>
  <dcterms:created xsi:type="dcterms:W3CDTF">2022-04-21T08:12:29Z</dcterms:created>
  <dcterms:modified xsi:type="dcterms:W3CDTF">2022-08-01T02:48:25Z</dcterms:modified>
</cp:coreProperties>
</file>